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chaW0XFf6cgGZ3evRe5mkGnh+/bjmPKBINtfeRuPKwaiA90jFW7VqfFSo4yKSLCknXbhLBNtKaLNe1yk8WTTA==" workbookSaltValue="uVvDJZ2qcCOGgu9ytr2sB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IT76" i="4"/>
  <c r="CS51" i="4"/>
  <c r="HJ30" i="4"/>
  <c r="CS30" i="4"/>
  <c r="MA30" i="4"/>
  <c r="C11" i="5"/>
  <c r="D11" i="5"/>
  <c r="E11" i="5"/>
  <c r="B11" i="5"/>
  <c r="BK76" i="4" l="1"/>
  <c r="LT76" i="4"/>
  <c r="GQ51" i="4"/>
  <c r="LH30" i="4"/>
  <c r="BZ51" i="4"/>
  <c r="GQ30" i="4"/>
  <c r="LH51" i="4"/>
  <c r="IE76" i="4"/>
  <c r="BZ30" i="4"/>
  <c r="BG51" i="4"/>
  <c r="FX30" i="4"/>
  <c r="AV76" i="4"/>
  <c r="KO51" i="4"/>
  <c r="LE76" i="4"/>
  <c r="HP76" i="4"/>
  <c r="BG30" i="4"/>
  <c r="FX51" i="4"/>
  <c r="KO30" i="4"/>
  <c r="KP76" i="4"/>
  <c r="HA76" i="4"/>
  <c r="AN51" i="4"/>
  <c r="AN30" i="4"/>
  <c r="AG76" i="4"/>
  <c r="JV51" i="4"/>
  <c r="FE51" i="4"/>
  <c r="JV30" i="4"/>
  <c r="FE30" i="4"/>
  <c r="KA76" i="4"/>
  <c r="GL76" i="4"/>
  <c r="U51" i="4"/>
  <c r="EL30" i="4"/>
  <c r="R76" i="4"/>
  <c r="JC51" i="4"/>
  <c r="JC30" i="4"/>
  <c r="U30" i="4"/>
  <c r="EL51"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<sst xmlns="http://schemas.openxmlformats.org/spreadsheetml/2006/main" count="278" uniqueCount="143">
  <si>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</si>
  <si>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</si>
  <si>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</si>
  <si>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</si>
  <si>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</si>
  <si>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</si>
  <si>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</si>
  <si>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</si>
  <si>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</si>
  <si>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</si>
  <si>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</si>
  <si>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</si>
  <si>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</si>
  <si>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</si>
  <si>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</si>
  <si>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</si>
  <si>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</si>
  <si>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</si>
  <si>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</si>
  <si>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</si>
  <si>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</si>
  <si>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</si>
  <si>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</si>
  <si>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</si>
  <si>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</si>
  <si>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</si>
  <si>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</si>
  <si>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</si>
  <si>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</si>
  <si>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</si>
  <si>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</si>
  <si>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</si>
  <si>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</si>
  <si>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</si>
  <si>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</si>
  <si>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</si>
  <si>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</si>
  <si>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</si>
  <si>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</si>
  <si>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</si>
  <si>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</si>
  <si>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</si>
  <si>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</si>
  <si>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</si>
  <si>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</si>
  <si>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</si>
  <si>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</si>
  <si>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</si>
  <si>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</si>
  <si>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</si>
  <si>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</si>
  <si>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</si>
  <si>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</si>
  <si>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</si>
  <si>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</si>
  <si>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</si>
  <si>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</si>
  <si>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</si>
  <si>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</si>
  <si>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</si>
  <si>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</si>
  <si>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</si>
  <si>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</si>
  <si>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</si>
  <si>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</si>
  <si>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</si>
  <si>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</si>
  <si>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</si>
  <si>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</si>
  <si>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</si>
  <si>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</si>
  <si>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</si>
  <si>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</si>
  <si>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</si>
  <si>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</si>
  <si>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</si>
  <si>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</si>
  <si>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</si>
  <si>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</si>
  <si>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</si>
  <si>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</si>
  <si>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</si>
  <si>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</si>
  <si>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</si>
  <si>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</si>
  <si>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</si>
  <si>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</si>
  <si>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</si>
  <si>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</si>
  <si>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</si>
  <si>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</si>
  <si>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</si>
  <si>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</si>
  <si>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</si>
  <si>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</si>
  <si>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</si>
  <si>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</si>
  <si>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</si>
  <si>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</si>
  <si>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</si>
  <si>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</si>
  <si>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</si>
  <si>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</si>
  <si>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</si>
  <si>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</si>
  <si>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</si>
  <si>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</si>
  <si>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</si>
  <si>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</si>
  <si>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</si>
  <si>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</si>
  <si>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当該値(N-3)</t>
    <phoneticPr fontId="5"/>
  </si>
  <si>
    <t>当該値(N-1)</t>
    <phoneticPr fontId="5"/>
  </si>
  <si>
    <t>当該値(N-3)</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</si>
  <si>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</si>
  <si>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</si>
  <si>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</si>
  <si>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</si>
  <si>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</si>
  <si>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</si>
  <si>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</si>
  <si>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埼玉県　川口市</t>
  </si>
  <si>
    <t>川口西公園地下公共駐車場</t>
  </si>
  <si>
    <t>法非適用</t>
  </si>
  <si>
    <t>駐車場整備事業</t>
  </si>
  <si>
    <t>-</t>
  </si>
  <si>
    <t>Ａ２Ｂ２</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</si>
  <si>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</si>
  <si>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</si>
  <si>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</si>
  <si>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</si>
  <si>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</si>
  <si>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</si>
  <si>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</si>
  <si>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</si>
  <si>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</si>
  <si>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</si>
  <si>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</si>
  <si>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</si>
  <si>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⑥有形固定資産減価償却率について、当施設は地方公営企業法非適用事業であるため、指標は算出されません。
⑦敷地の地価については、当施設は公園の地下にあるため、地価は公園の固定資産台帳に計上されており、当施設では算出されません。
⑧設備投資見込額については、現在調査を行っており、算出できておりません。
⑨累積欠損金比率について、当施設は地方公営企業法非適用事業であるため、指標は算出されません。
⑩企業債残高対料金収入比率について、当施設は企業債残高がないため、指標は算出されません。</t>
    <rPh sb="1" eb="3">
      <t>ユウケイ</t>
    </rPh>
    <rPh sb="3" eb="5">
      <t>コテイ</t>
    </rPh>
    <rPh sb="5" eb="7">
      <t>シサン</t>
    </rPh>
    <rPh sb="7" eb="9">
      <t>ゲンカ</t>
    </rPh>
    <rPh sb="9" eb="11">
      <t>ショウキャク</t>
    </rPh>
    <rPh sb="11" eb="12">
      <t>リツ</t>
    </rPh>
    <rPh sb="17" eb="18">
      <t>トウ</t>
    </rPh>
    <rPh sb="18" eb="20">
      <t>シセツ</t>
    </rPh>
    <rPh sb="21" eb="23">
      <t>チホウ</t>
    </rPh>
    <rPh sb="23" eb="25">
      <t>コウエイ</t>
    </rPh>
    <rPh sb="25" eb="27">
      <t>キギョウ</t>
    </rPh>
    <rPh sb="27" eb="28">
      <t>ホウ</t>
    </rPh>
    <rPh sb="28" eb="29">
      <t>ヒ</t>
    </rPh>
    <rPh sb="29" eb="31">
      <t>テキヨウ</t>
    </rPh>
    <rPh sb="31" eb="33">
      <t>ジギョウ</t>
    </rPh>
    <rPh sb="39" eb="41">
      <t>シヒョウ</t>
    </rPh>
    <rPh sb="42" eb="44">
      <t>サンシュツ</t>
    </rPh>
    <rPh sb="52" eb="54">
      <t>シキチ</t>
    </rPh>
    <rPh sb="55" eb="57">
      <t>チカ</t>
    </rPh>
    <rPh sb="63" eb="64">
      <t>トウ</t>
    </rPh>
    <rPh sb="64" eb="66">
      <t>シセツ</t>
    </rPh>
    <rPh sb="67" eb="69">
      <t>コウエン</t>
    </rPh>
    <rPh sb="70" eb="72">
      <t>チカ</t>
    </rPh>
    <rPh sb="84" eb="86">
      <t>コテイ</t>
    </rPh>
    <rPh sb="86" eb="88">
      <t>シサン</t>
    </rPh>
    <rPh sb="88" eb="90">
      <t>ダイチョウ</t>
    </rPh>
    <rPh sb="91" eb="93">
      <t>ケイジョウ</t>
    </rPh>
    <rPh sb="99" eb="100">
      <t>トウ</t>
    </rPh>
    <rPh sb="100" eb="102">
      <t>シセツ</t>
    </rPh>
    <rPh sb="104" eb="106">
      <t>サンシュツ</t>
    </rPh>
    <rPh sb="114" eb="116">
      <t>セツビ</t>
    </rPh>
    <rPh sb="116" eb="118">
      <t>トウシ</t>
    </rPh>
    <rPh sb="118" eb="120">
      <t>ミコ</t>
    </rPh>
    <rPh sb="120" eb="121">
      <t>ガク</t>
    </rPh>
    <rPh sb="127" eb="129">
      <t>ゲンザイ</t>
    </rPh>
    <rPh sb="129" eb="131">
      <t>チョウサ</t>
    </rPh>
    <rPh sb="132" eb="133">
      <t>オコナ</t>
    </rPh>
    <rPh sb="138" eb="140">
      <t>サンシュツ</t>
    </rPh>
    <rPh sb="151" eb="153">
      <t>ルイセキ</t>
    </rPh>
    <rPh sb="153" eb="156">
      <t>ケッソンキン</t>
    </rPh>
    <rPh sb="156" eb="158">
      <t>ヒリツ</t>
    </rPh>
    <rPh sb="198" eb="200">
      <t>キギョウ</t>
    </rPh>
    <phoneticPr fontId="16"/>
  </si>
  <si>
    <t>⑪稼働率について、当施設は全国平均及び類似施設平均を大きく下回っており、時間貸しの駐車場施設としての需要は大きいとはいえませんが、利用台数は５年連続で増加しております。
一方で、定期利用の需要は多いものの、すべて受け入れられていない状況にあります。今後マンション建設等により周辺人口の増加も見込まれ、定期利用の需要はさらに増加すると考えられます。
したがって、時間貸しと定期利用の需要や収益性のバランスを考慮し、定期利用の上限台数の見直し等により、効率的な運営を図ることが必要だと考えられます。</t>
    <rPh sb="1" eb="3">
      <t>カドウ</t>
    </rPh>
    <rPh sb="3" eb="4">
      <t>リツ</t>
    </rPh>
    <rPh sb="9" eb="10">
      <t>トウ</t>
    </rPh>
    <rPh sb="10" eb="12">
      <t>シセツ</t>
    </rPh>
    <rPh sb="13" eb="15">
      <t>ゼンコク</t>
    </rPh>
    <rPh sb="15" eb="17">
      <t>ヘイキン</t>
    </rPh>
    <rPh sb="17" eb="18">
      <t>オヨ</t>
    </rPh>
    <rPh sb="19" eb="21">
      <t>ルイジ</t>
    </rPh>
    <rPh sb="21" eb="23">
      <t>シセツ</t>
    </rPh>
    <rPh sb="23" eb="25">
      <t>ヘイキン</t>
    </rPh>
    <rPh sb="26" eb="27">
      <t>オオ</t>
    </rPh>
    <rPh sb="29" eb="31">
      <t>シタマワ</t>
    </rPh>
    <rPh sb="36" eb="38">
      <t>ジカン</t>
    </rPh>
    <rPh sb="38" eb="39">
      <t>カ</t>
    </rPh>
    <rPh sb="41" eb="44">
      <t>チュウシャジョウ</t>
    </rPh>
    <rPh sb="44" eb="46">
      <t>シセツ</t>
    </rPh>
    <rPh sb="50" eb="52">
      <t>ジュヨウ</t>
    </rPh>
    <rPh sb="53" eb="54">
      <t>オオ</t>
    </rPh>
    <rPh sb="65" eb="67">
      <t>リヨウ</t>
    </rPh>
    <rPh sb="67" eb="69">
      <t>ダイスウ</t>
    </rPh>
    <rPh sb="71" eb="72">
      <t>ネン</t>
    </rPh>
    <rPh sb="72" eb="74">
      <t>レンゾク</t>
    </rPh>
    <rPh sb="75" eb="77">
      <t>ゾウカ</t>
    </rPh>
    <rPh sb="85" eb="87">
      <t>イッポウ</t>
    </rPh>
    <rPh sb="89" eb="91">
      <t>テイキ</t>
    </rPh>
    <rPh sb="91" eb="93">
      <t>リヨウ</t>
    </rPh>
    <rPh sb="97" eb="98">
      <t>オオ</t>
    </rPh>
    <rPh sb="150" eb="152">
      <t>テイキ</t>
    </rPh>
    <rPh sb="152" eb="154">
      <t>リヨウ</t>
    </rPh>
    <rPh sb="155" eb="157">
      <t>ジュヨウ</t>
    </rPh>
    <rPh sb="161" eb="163">
      <t>ゾウカ</t>
    </rPh>
    <rPh sb="166" eb="167">
      <t>カンガ</t>
    </rPh>
    <rPh sb="180" eb="182">
      <t>ジカン</t>
    </rPh>
    <rPh sb="182" eb="183">
      <t>ガ</t>
    </rPh>
    <rPh sb="185" eb="187">
      <t>テイキ</t>
    </rPh>
    <rPh sb="187" eb="189">
      <t>リヨウ</t>
    </rPh>
    <rPh sb="190" eb="192">
      <t>ジュヨウ</t>
    </rPh>
    <rPh sb="193" eb="196">
      <t>シュウエキセイ</t>
    </rPh>
    <rPh sb="206" eb="208">
      <t>テイキ</t>
    </rPh>
    <rPh sb="208" eb="210">
      <t>リヨウ</t>
    </rPh>
    <rPh sb="211" eb="213">
      <t>ジョウゲン</t>
    </rPh>
    <rPh sb="213" eb="215">
      <t>ダイスウ</t>
    </rPh>
    <rPh sb="216" eb="218">
      <t>ミナオ</t>
    </rPh>
    <rPh sb="219" eb="220">
      <t>トウ</t>
    </rPh>
    <rPh sb="224" eb="227">
      <t>コウリツテキ</t>
    </rPh>
    <rPh sb="228" eb="230">
      <t>ウンエイ</t>
    </rPh>
    <rPh sb="231" eb="232">
      <t>ハカ</t>
    </rPh>
    <rPh sb="236" eb="238">
      <t>ヒツヨウ</t>
    </rPh>
    <rPh sb="240" eb="241">
      <t>カンガ</t>
    </rPh>
    <phoneticPr fontId="16"/>
  </si>
  <si>
    <t>当施設については、川口駅周辺の駐車場不足に起因する道路機能の低下を解消し、交通の円滑化と健全な都市機能の更新を目的として、平成３年度に設置されたものであります。
収益等の状況については、設備改修等の有無により、経年比較において大きく変動する傾向がありますが、今後も経年劣化による設備更新等が増加する見込みであることから、中長期の修繕計画を策定し収支を平準化することで、安定した経営を目指してまいります。
また、利用の状況としては、利用台数は増加傾向にあるものの、稼働率は低い状況が続いており、施設の効率性には問題があると考えられるため、さらなる利用促進を図ってまいります。</t>
    <rPh sb="0" eb="1">
      <t>トウ</t>
    </rPh>
    <rPh sb="1" eb="3">
      <t>シセツ</t>
    </rPh>
    <rPh sb="9" eb="12">
      <t>カワグチエキ</t>
    </rPh>
    <rPh sb="12" eb="14">
      <t>シュウヘン</t>
    </rPh>
    <rPh sb="15" eb="18">
      <t>チュウシャジョウ</t>
    </rPh>
    <rPh sb="18" eb="20">
      <t>ブソク</t>
    </rPh>
    <rPh sb="21" eb="23">
      <t>キイン</t>
    </rPh>
    <rPh sb="25" eb="27">
      <t>ドウロ</t>
    </rPh>
    <rPh sb="27" eb="29">
      <t>キノウ</t>
    </rPh>
    <rPh sb="30" eb="32">
      <t>テイカ</t>
    </rPh>
    <rPh sb="33" eb="35">
      <t>カイショウ</t>
    </rPh>
    <rPh sb="37" eb="39">
      <t>コウツウ</t>
    </rPh>
    <rPh sb="40" eb="43">
      <t>エンカツカ</t>
    </rPh>
    <rPh sb="44" eb="46">
      <t>ケンゼン</t>
    </rPh>
    <rPh sb="47" eb="49">
      <t>トシ</t>
    </rPh>
    <rPh sb="49" eb="51">
      <t>キノウ</t>
    </rPh>
    <rPh sb="52" eb="54">
      <t>コウシン</t>
    </rPh>
    <rPh sb="55" eb="57">
      <t>モクテキ</t>
    </rPh>
    <rPh sb="61" eb="63">
      <t>ヘイセイ</t>
    </rPh>
    <rPh sb="64" eb="66">
      <t>ネンド</t>
    </rPh>
    <rPh sb="67" eb="69">
      <t>セッチ</t>
    </rPh>
    <rPh sb="81" eb="84">
      <t>シュウエキトウ</t>
    </rPh>
    <rPh sb="85" eb="87">
      <t>ジョウキョウ</t>
    </rPh>
    <rPh sb="93" eb="95">
      <t>セツビ</t>
    </rPh>
    <rPh sb="95" eb="97">
      <t>カイシュウ</t>
    </rPh>
    <rPh sb="99" eb="101">
      <t>ウム</t>
    </rPh>
    <rPh sb="105" eb="107">
      <t>ケイネン</t>
    </rPh>
    <rPh sb="107" eb="109">
      <t>ヒカク</t>
    </rPh>
    <rPh sb="113" eb="114">
      <t>オオ</t>
    </rPh>
    <rPh sb="116" eb="118">
      <t>ヘンドウ</t>
    </rPh>
    <rPh sb="120" eb="122">
      <t>ケイコウ</t>
    </rPh>
    <rPh sb="129" eb="131">
      <t>コンゴ</t>
    </rPh>
    <rPh sb="132" eb="134">
      <t>ケイネン</t>
    </rPh>
    <rPh sb="134" eb="136">
      <t>レッカ</t>
    </rPh>
    <rPh sb="139" eb="141">
      <t>セツビ</t>
    </rPh>
    <rPh sb="141" eb="143">
      <t>コウシン</t>
    </rPh>
    <rPh sb="143" eb="144">
      <t>トウ</t>
    </rPh>
    <rPh sb="145" eb="147">
      <t>ゾウカ</t>
    </rPh>
    <rPh sb="149" eb="151">
      <t>ミコ</t>
    </rPh>
    <rPh sb="160" eb="163">
      <t>チュウチョウキ</t>
    </rPh>
    <rPh sb="164" eb="166">
      <t>シュウゼン</t>
    </rPh>
    <rPh sb="166" eb="168">
      <t>ケイカク</t>
    </rPh>
    <rPh sb="169" eb="171">
      <t>サクテイ</t>
    </rPh>
    <rPh sb="172" eb="174">
      <t>シュウシ</t>
    </rPh>
    <rPh sb="175" eb="178">
      <t>ヘイジュンカ</t>
    </rPh>
    <rPh sb="184" eb="186">
      <t>アンテイ</t>
    </rPh>
    <rPh sb="188" eb="190">
      <t>ケイエイ</t>
    </rPh>
    <rPh sb="191" eb="193">
      <t>メザ</t>
    </rPh>
    <rPh sb="215" eb="217">
      <t>リヨウ</t>
    </rPh>
    <rPh sb="217" eb="219">
      <t>ダイスウ</t>
    </rPh>
    <rPh sb="220" eb="222">
      <t>ゾウカ</t>
    </rPh>
    <rPh sb="222" eb="224">
      <t>ケイコウ</t>
    </rPh>
    <rPh sb="246" eb="248">
      <t>シセツ</t>
    </rPh>
    <rPh sb="249" eb="252">
      <t>コウリツセイ</t>
    </rPh>
    <rPh sb="254" eb="256">
      <t>モンダイ</t>
    </rPh>
    <rPh sb="260" eb="261">
      <t>カンガ</t>
    </rPh>
    <rPh sb="272" eb="274">
      <t>リヨウ</t>
    </rPh>
    <rPh sb="274" eb="276">
      <t>ソクシン</t>
    </rPh>
    <rPh sb="277" eb="278">
      <t>ハカ</t>
    </rPh>
    <phoneticPr fontId="16"/>
  </si>
  <si>
    <t>①収益的収支比率については、回数券と定期駐車券の売上が伸びたことによる収益増と、設備更新等がなくなったことによる費用減により、100％を大きく上回り、健全性は確保されております。
②他会計補助金比率、③駐車台数一台あたりの他会計補助金額については、全国平均及び類似施設平均を上回っておりますが、他会計からの補助の内容は職員給与費と障害者の料金減免分であり、経営上大きく影響するものではないと考えております。
④売上高GOP比率については、全国平均及び類似施設平均を上回っており、営業収益の増と営業費用の減により、収益性が前年度より大幅に改善しました。
⑤EBITDAについては、全国平均及び類似施設平均を上回っており、総収益の増と総費用の減により、収益性が前年度より大幅に改善しました。</t>
    <rPh sb="1" eb="4">
      <t>シュウエキテキ</t>
    </rPh>
    <rPh sb="4" eb="6">
      <t>シュウシ</t>
    </rPh>
    <rPh sb="6" eb="8">
      <t>ヒリツ</t>
    </rPh>
    <rPh sb="14" eb="16">
      <t>カイスウ</t>
    </rPh>
    <rPh sb="16" eb="17">
      <t>ケン</t>
    </rPh>
    <rPh sb="18" eb="20">
      <t>テイキ</t>
    </rPh>
    <rPh sb="20" eb="22">
      <t>チュウシャ</t>
    </rPh>
    <rPh sb="22" eb="23">
      <t>ケン</t>
    </rPh>
    <rPh sb="24" eb="26">
      <t>ウリアゲ</t>
    </rPh>
    <rPh sb="27" eb="28">
      <t>ノ</t>
    </rPh>
    <rPh sb="35" eb="37">
      <t>シュウエキ</t>
    </rPh>
    <rPh sb="37" eb="38">
      <t>ゾウ</t>
    </rPh>
    <rPh sb="40" eb="42">
      <t>セツビ</t>
    </rPh>
    <rPh sb="42" eb="44">
      <t>コウシン</t>
    </rPh>
    <rPh sb="44" eb="45">
      <t>トウ</t>
    </rPh>
    <rPh sb="56" eb="58">
      <t>ヒヨウ</t>
    </rPh>
    <rPh sb="58" eb="59">
      <t>ゲン</t>
    </rPh>
    <rPh sb="68" eb="69">
      <t>オオ</t>
    </rPh>
    <rPh sb="71" eb="73">
      <t>ウワマワ</t>
    </rPh>
    <rPh sb="75" eb="78">
      <t>ケンゼンセイ</t>
    </rPh>
    <rPh sb="79" eb="81">
      <t>カクホ</t>
    </rPh>
    <rPh sb="91" eb="92">
      <t>タ</t>
    </rPh>
    <rPh sb="92" eb="94">
      <t>カイケイ</t>
    </rPh>
    <rPh sb="94" eb="97">
      <t>ホジョキン</t>
    </rPh>
    <rPh sb="97" eb="99">
      <t>ヒリツ</t>
    </rPh>
    <rPh sb="101" eb="103">
      <t>チュウシャ</t>
    </rPh>
    <rPh sb="103" eb="105">
      <t>ダイスウ</t>
    </rPh>
    <rPh sb="105" eb="107">
      <t>イチダイ</t>
    </rPh>
    <rPh sb="111" eb="112">
      <t>ホカ</t>
    </rPh>
    <rPh sb="112" eb="114">
      <t>カイケイ</t>
    </rPh>
    <rPh sb="114" eb="116">
      <t>ホジョ</t>
    </rPh>
    <rPh sb="116" eb="118">
      <t>キンガク</t>
    </rPh>
    <rPh sb="124" eb="126">
      <t>ゼンコク</t>
    </rPh>
    <rPh sb="126" eb="128">
      <t>ヘイキン</t>
    </rPh>
    <rPh sb="128" eb="129">
      <t>オヨ</t>
    </rPh>
    <rPh sb="130" eb="132">
      <t>ルイジ</t>
    </rPh>
    <rPh sb="132" eb="134">
      <t>シセツ</t>
    </rPh>
    <rPh sb="134" eb="136">
      <t>ヘイキン</t>
    </rPh>
    <rPh sb="137" eb="138">
      <t>ウエ</t>
    </rPh>
    <rPh sb="147" eb="148">
      <t>タ</t>
    </rPh>
    <rPh sb="148" eb="150">
      <t>カイケイ</t>
    </rPh>
    <rPh sb="153" eb="155">
      <t>ホジョ</t>
    </rPh>
    <rPh sb="156" eb="158">
      <t>ナイヨウ</t>
    </rPh>
    <rPh sb="159" eb="161">
      <t>ショクイン</t>
    </rPh>
    <rPh sb="161" eb="163">
      <t>キュウヨ</t>
    </rPh>
    <rPh sb="178" eb="180">
      <t>ケイエイ</t>
    </rPh>
    <rPh sb="180" eb="181">
      <t>ジョウ</t>
    </rPh>
    <rPh sb="181" eb="182">
      <t>オオ</t>
    </rPh>
    <rPh sb="184" eb="186">
      <t>エイキョウ</t>
    </rPh>
    <rPh sb="195" eb="196">
      <t>カンガ</t>
    </rPh>
    <rPh sb="205" eb="207">
      <t>ウリアゲ</t>
    </rPh>
    <rPh sb="207" eb="208">
      <t>ダカ</t>
    </rPh>
    <rPh sb="211" eb="213">
      <t>ヒリツ</t>
    </rPh>
    <rPh sb="232" eb="234">
      <t>ウワマワ</t>
    </rPh>
    <rPh sb="256" eb="259">
      <t>シュウエキセイ</t>
    </rPh>
    <rPh sb="268" eb="270">
      <t>カイゼン</t>
    </rPh>
    <rPh sb="310" eb="312">
      <t>シュウエキ</t>
    </rPh>
    <rPh sb="313" eb="314">
      <t>ゾウ</t>
    </rPh>
    <rPh sb="315" eb="318">
      <t>ソウヒヨウ</t>
    </rPh>
    <rPh sb="319" eb="320">
      <t>ゲン</t>
    </rPh>
    <rPh sb="324" eb="327">
      <t>シュウエキセイ</t>
    </rPh>
    <rPh sb="336" eb="338">
      <t>カイゼン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</si>
</sst>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120.3</c:v>
                </c:pt>
                <c:pt idx="1">
                  <c:v>113.7</c:v>
                </c:pt>
                <c:pt idx="2">
                  <c:v>132.9</c:v>
                </c:pt>
                <c:pt idx="3">
                  <c:v>107.3</c:v>
                </c:pt>
                <c:pt idx="4">
                  <c:v>158</c:v>
                </c:pt>
              </c:numCache>
            </c:numRef>
          </c:val>
          <c:extLst xmlns:c16r2="http://schemas.microsoft.com/office/drawing/2015/06/chart">
            <c:ext xmlns:c16="http://schemas.microsoft.com/office/drawing/2014/chart" uri="{C3380CC4-5D6E-409C-BE32-E72D297353CC}">
              <c16:uniqueId val="{00000000-00C5-40C5-941B-4941815FD64B}"/>
            </c:ext>
          </c:extLst>
        </c:ser>
        <c:dLbls>
          <c:showLegendKey val="0"/>
          <c:showVal val="0"/>
          <c:showCatName val="0"/>
          <c:showSerName val="0"/>
          <c:showPercent val="0"/>
          <c:showBubbleSize val="0"/>
        </c:dLbls>
        <c:gapWidth val="150"/>
        <c:axId val="100943360"/>
        <c:axId val="1009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xmlns:c16r2="http://schemas.microsoft.com/office/drawing/2015/06/chart">
            <c:ext xmlns:c16="http://schemas.microsoft.com/office/drawing/2014/chart" uri="{C3380CC4-5D6E-409C-BE32-E72D297353CC}">
              <c16:uniqueId val="{00000001-00C5-40C5-941B-4941815FD64B}"/>
            </c:ext>
          </c:extLst>
        </c:ser>
        <c:dLbls>
          <c:showLegendKey val="0"/>
          <c:showVal val="0"/>
          <c:showCatName val="0"/>
          <c:showSerName val="0"/>
          <c:showPercent val="0"/>
          <c:showBubbleSize val="0"/>
        </c:dLbls>
        <c:marker val="1"/>
        <c:smooth val="0"/>
        <c:axId val="100943360"/>
        <c:axId val="100945280"/>
      </c:lineChart>
      <c:dateAx>
        <c:axId val="100943360"/>
        <c:scaling>
          <c:orientation val="minMax"/>
        </c:scaling>
        <c:delete val="1"/>
        <c:axPos val="b"/>
        <c:numFmt formatCode="ge" sourceLinked="1"/>
        <c:majorTickMark val="none"/>
        <c:minorTickMark val="none"/>
        <c:tickLblPos val="none"/>
        <c:crossAx val="100945280"/>
        <c:crosses val="autoZero"/>
        <c:auto val="1"/>
        <c:lblOffset val="100"/>
        <c:baseTimeUnit val="years"/>
      </c:dateAx>
      <c:valAx>
        <c:axId val="100945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4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30-447C-A6CF-667FBFEF616F}"/>
            </c:ext>
          </c:extLst>
        </c:ser>
        <c:dLbls>
          <c:showLegendKey val="0"/>
          <c:showVal val="0"/>
          <c:showCatName val="0"/>
          <c:showSerName val="0"/>
          <c:showPercent val="0"/>
          <c:showBubbleSize val="0"/>
        </c:dLbls>
        <c:gapWidth val="150"/>
        <c:axId val="110773760"/>
        <c:axId val="1107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xmlns:c16r2="http://schemas.microsoft.com/office/drawing/2015/06/chart">
            <c:ext xmlns:c16="http://schemas.microsoft.com/office/drawing/2014/chart" uri="{C3380CC4-5D6E-409C-BE32-E72D297353CC}">
              <c16:uniqueId val="{00000001-8130-447C-A6CF-667FBFEF616F}"/>
            </c:ext>
          </c:extLst>
        </c:ser>
        <c:dLbls>
          <c:showLegendKey val="0"/>
          <c:showVal val="0"/>
          <c:showCatName val="0"/>
          <c:showSerName val="0"/>
          <c:showPercent val="0"/>
          <c:showBubbleSize val="0"/>
        </c:dLbls>
        <c:marker val="1"/>
        <c:smooth val="0"/>
        <c:axId val="110773760"/>
        <c:axId val="110775680"/>
      </c:lineChart>
      <c:dateAx>
        <c:axId val="110773760"/>
        <c:scaling>
          <c:orientation val="minMax"/>
        </c:scaling>
        <c:delete val="1"/>
        <c:axPos val="b"/>
        <c:numFmt formatCode="ge" sourceLinked="1"/>
        <c:majorTickMark val="none"/>
        <c:minorTickMark val="none"/>
        <c:tickLblPos val="none"/>
        <c:crossAx val="110775680"/>
        <c:crosses val="autoZero"/>
        <c:auto val="1"/>
        <c:lblOffset val="100"/>
        <c:baseTimeUnit val="years"/>
      </c:dateAx>
      <c:valAx>
        <c:axId val="11077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7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66C-4C25-9663-D309DB87BF80}"/>
            </c:ext>
          </c:extLst>
        </c:ser>
        <c:dLbls>
          <c:showLegendKey val="0"/>
          <c:showVal val="0"/>
          <c:showCatName val="0"/>
          <c:showSerName val="0"/>
          <c:showPercent val="0"/>
          <c:showBubbleSize val="0"/>
        </c:dLbls>
        <c:gapWidth val="150"/>
        <c:axId val="110240896"/>
        <c:axId val="1102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66C-4C25-9663-D309DB87BF80}"/>
            </c:ext>
          </c:extLst>
        </c:ser>
        <c:dLbls>
          <c:showLegendKey val="0"/>
          <c:showVal val="0"/>
          <c:showCatName val="0"/>
          <c:showSerName val="0"/>
          <c:showPercent val="0"/>
          <c:showBubbleSize val="0"/>
        </c:dLbls>
        <c:marker val="1"/>
        <c:smooth val="0"/>
        <c:axId val="110240896"/>
        <c:axId val="110242816"/>
      </c:lineChart>
      <c:dateAx>
        <c:axId val="110240896"/>
        <c:scaling>
          <c:orientation val="minMax"/>
        </c:scaling>
        <c:delete val="1"/>
        <c:axPos val="b"/>
        <c:numFmt formatCode="ge" sourceLinked="1"/>
        <c:majorTickMark val="none"/>
        <c:minorTickMark val="none"/>
        <c:tickLblPos val="none"/>
        <c:crossAx val="110242816"/>
        <c:crosses val="autoZero"/>
        <c:auto val="1"/>
        <c:lblOffset val="100"/>
        <c:baseTimeUnit val="years"/>
      </c:dateAx>
      <c:valAx>
        <c:axId val="11024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4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9CD-4622-84F6-73EDB54A3DE4}"/>
            </c:ext>
          </c:extLst>
        </c:ser>
        <c:dLbls>
          <c:showLegendKey val="0"/>
          <c:showVal val="0"/>
          <c:showCatName val="0"/>
          <c:showSerName val="0"/>
          <c:showPercent val="0"/>
          <c:showBubbleSize val="0"/>
        </c:dLbls>
        <c:gapWidth val="150"/>
        <c:axId val="110285568"/>
        <c:axId val="11028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9CD-4622-84F6-73EDB54A3DE4}"/>
            </c:ext>
          </c:extLst>
        </c:ser>
        <c:dLbls>
          <c:showLegendKey val="0"/>
          <c:showVal val="0"/>
          <c:showCatName val="0"/>
          <c:showSerName val="0"/>
          <c:showPercent val="0"/>
          <c:showBubbleSize val="0"/>
        </c:dLbls>
        <c:marker val="1"/>
        <c:smooth val="0"/>
        <c:axId val="110285568"/>
        <c:axId val="110287488"/>
      </c:lineChart>
      <c:dateAx>
        <c:axId val="110285568"/>
        <c:scaling>
          <c:orientation val="minMax"/>
        </c:scaling>
        <c:delete val="1"/>
        <c:axPos val="b"/>
        <c:numFmt formatCode="ge" sourceLinked="1"/>
        <c:majorTickMark val="none"/>
        <c:minorTickMark val="none"/>
        <c:tickLblPos val="none"/>
        <c:crossAx val="110287488"/>
        <c:crosses val="autoZero"/>
        <c:auto val="1"/>
        <c:lblOffset val="100"/>
        <c:baseTimeUnit val="years"/>
      </c:dateAx>
      <c:valAx>
        <c:axId val="11028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28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7.9</c:v>
                </c:pt>
                <c:pt idx="1">
                  <c:v>7.7</c:v>
                </c:pt>
                <c:pt idx="2">
                  <c:v>8.6</c:v>
                </c:pt>
                <c:pt idx="3">
                  <c:v>7.5</c:v>
                </c:pt>
                <c:pt idx="4">
                  <c:v>8.9</c:v>
                </c:pt>
              </c:numCache>
            </c:numRef>
          </c:val>
          <c:extLst xmlns:c16r2="http://schemas.microsoft.com/office/drawing/2015/06/chart">
            <c:ext xmlns:c16="http://schemas.microsoft.com/office/drawing/2014/chart" uri="{C3380CC4-5D6E-409C-BE32-E72D297353CC}">
              <c16:uniqueId val="{00000000-8C98-47A6-93B2-AB72E299C3F7}"/>
            </c:ext>
          </c:extLst>
        </c:ser>
        <c:dLbls>
          <c:showLegendKey val="0"/>
          <c:showVal val="0"/>
          <c:showCatName val="0"/>
          <c:showSerName val="0"/>
          <c:showPercent val="0"/>
          <c:showBubbleSize val="0"/>
        </c:dLbls>
        <c:gapWidth val="150"/>
        <c:axId val="110323968"/>
        <c:axId val="1103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xmlns:c16r2="http://schemas.microsoft.com/office/drawing/2015/06/chart">
            <c:ext xmlns:c16="http://schemas.microsoft.com/office/drawing/2014/chart" uri="{C3380CC4-5D6E-409C-BE32-E72D297353CC}">
              <c16:uniqueId val="{00000001-8C98-47A6-93B2-AB72E299C3F7}"/>
            </c:ext>
          </c:extLst>
        </c:ser>
        <c:dLbls>
          <c:showLegendKey val="0"/>
          <c:showVal val="0"/>
          <c:showCatName val="0"/>
          <c:showSerName val="0"/>
          <c:showPercent val="0"/>
          <c:showBubbleSize val="0"/>
        </c:dLbls>
        <c:marker val="1"/>
        <c:smooth val="0"/>
        <c:axId val="110323968"/>
        <c:axId val="110334336"/>
      </c:lineChart>
      <c:dateAx>
        <c:axId val="110323968"/>
        <c:scaling>
          <c:orientation val="minMax"/>
        </c:scaling>
        <c:delete val="1"/>
        <c:axPos val="b"/>
        <c:numFmt formatCode="ge" sourceLinked="1"/>
        <c:majorTickMark val="none"/>
        <c:minorTickMark val="none"/>
        <c:tickLblPos val="none"/>
        <c:crossAx val="110334336"/>
        <c:crosses val="autoZero"/>
        <c:auto val="1"/>
        <c:lblOffset val="100"/>
        <c:baseTimeUnit val="years"/>
      </c:dateAx>
      <c:valAx>
        <c:axId val="11033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68</c:v>
                </c:pt>
                <c:pt idx="1">
                  <c:v>71</c:v>
                </c:pt>
                <c:pt idx="2">
                  <c:v>68</c:v>
                </c:pt>
                <c:pt idx="3">
                  <c:v>73</c:v>
                </c:pt>
                <c:pt idx="4">
                  <c:v>60</c:v>
                </c:pt>
              </c:numCache>
            </c:numRef>
          </c:val>
          <c:extLst xmlns:c16r2="http://schemas.microsoft.com/office/drawing/2015/06/chart">
            <c:ext xmlns:c16="http://schemas.microsoft.com/office/drawing/2014/chart" uri="{C3380CC4-5D6E-409C-BE32-E72D297353CC}">
              <c16:uniqueId val="{00000000-4AB0-4579-8C80-CC0959D0AEA8}"/>
            </c:ext>
          </c:extLst>
        </c:ser>
        <c:dLbls>
          <c:showLegendKey val="0"/>
          <c:showVal val="0"/>
          <c:showCatName val="0"/>
          <c:showSerName val="0"/>
          <c:showPercent val="0"/>
          <c:showBubbleSize val="0"/>
        </c:dLbls>
        <c:gapWidth val="150"/>
        <c:axId val="110442368"/>
        <c:axId val="1104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xmlns:c16r2="http://schemas.microsoft.com/office/drawing/2015/06/chart">
            <c:ext xmlns:c16="http://schemas.microsoft.com/office/drawing/2014/chart" uri="{C3380CC4-5D6E-409C-BE32-E72D297353CC}">
              <c16:uniqueId val="{00000001-4AB0-4579-8C80-CC0959D0AEA8}"/>
            </c:ext>
          </c:extLst>
        </c:ser>
        <c:dLbls>
          <c:showLegendKey val="0"/>
          <c:showVal val="0"/>
          <c:showCatName val="0"/>
          <c:showSerName val="0"/>
          <c:showPercent val="0"/>
          <c:showBubbleSize val="0"/>
        </c:dLbls>
        <c:marker val="1"/>
        <c:smooth val="0"/>
        <c:axId val="110442368"/>
        <c:axId val="110444544"/>
      </c:lineChart>
      <c:dateAx>
        <c:axId val="110442368"/>
        <c:scaling>
          <c:orientation val="minMax"/>
        </c:scaling>
        <c:delete val="1"/>
        <c:axPos val="b"/>
        <c:numFmt formatCode="ge" sourceLinked="1"/>
        <c:majorTickMark val="none"/>
        <c:minorTickMark val="none"/>
        <c:tickLblPos val="none"/>
        <c:crossAx val="110444544"/>
        <c:crosses val="autoZero"/>
        <c:auto val="1"/>
        <c:lblOffset val="100"/>
        <c:baseTimeUnit val="years"/>
      </c:dateAx>
      <c:valAx>
        <c:axId val="110444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44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82.3</c:v>
                </c:pt>
                <c:pt idx="1">
                  <c:v>86</c:v>
                </c:pt>
                <c:pt idx="2">
                  <c:v>87.8</c:v>
                </c:pt>
                <c:pt idx="3">
                  <c:v>90.9</c:v>
                </c:pt>
                <c:pt idx="4">
                  <c:v>93.3</c:v>
                </c:pt>
              </c:numCache>
            </c:numRef>
          </c:val>
          <c:extLst xmlns:c16r2="http://schemas.microsoft.com/office/drawing/2015/06/chart">
            <c:ext xmlns:c16="http://schemas.microsoft.com/office/drawing/2014/chart" uri="{C3380CC4-5D6E-409C-BE32-E72D297353CC}">
              <c16:uniqueId val="{00000000-49BC-4F5E-B0B1-6E90CDD9F8F1}"/>
            </c:ext>
          </c:extLst>
        </c:ser>
        <c:dLbls>
          <c:showLegendKey val="0"/>
          <c:showVal val="0"/>
          <c:showCatName val="0"/>
          <c:showSerName val="0"/>
          <c:showPercent val="0"/>
          <c:showBubbleSize val="0"/>
        </c:dLbls>
        <c:gapWidth val="150"/>
        <c:axId val="110491136"/>
        <c:axId val="1104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xmlns:c16r2="http://schemas.microsoft.com/office/drawing/2015/06/chart">
            <c:ext xmlns:c16="http://schemas.microsoft.com/office/drawing/2014/chart" uri="{C3380CC4-5D6E-409C-BE32-E72D297353CC}">
              <c16:uniqueId val="{00000001-49BC-4F5E-B0B1-6E90CDD9F8F1}"/>
            </c:ext>
          </c:extLst>
        </c:ser>
        <c:dLbls>
          <c:showLegendKey val="0"/>
          <c:showVal val="0"/>
          <c:showCatName val="0"/>
          <c:showSerName val="0"/>
          <c:showPercent val="0"/>
          <c:showBubbleSize val="0"/>
        </c:dLbls>
        <c:marker val="1"/>
        <c:smooth val="0"/>
        <c:axId val="110491136"/>
        <c:axId val="110493056"/>
      </c:lineChart>
      <c:dateAx>
        <c:axId val="110491136"/>
        <c:scaling>
          <c:orientation val="minMax"/>
        </c:scaling>
        <c:delete val="1"/>
        <c:axPos val="b"/>
        <c:numFmt formatCode="ge" sourceLinked="1"/>
        <c:majorTickMark val="none"/>
        <c:minorTickMark val="none"/>
        <c:tickLblPos val="none"/>
        <c:crossAx val="110493056"/>
        <c:crosses val="autoZero"/>
        <c:auto val="1"/>
        <c:lblOffset val="100"/>
        <c:baseTimeUnit val="years"/>
      </c:dateAx>
      <c:valAx>
        <c:axId val="11049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491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12.2</c:v>
                </c:pt>
                <c:pt idx="1">
                  <c:v>7.7</c:v>
                </c:pt>
                <c:pt idx="2">
                  <c:v>20</c:v>
                </c:pt>
                <c:pt idx="3">
                  <c:v>2.9</c:v>
                </c:pt>
                <c:pt idx="4">
                  <c:v>32.799999999999997</c:v>
                </c:pt>
              </c:numCache>
            </c:numRef>
          </c:val>
          <c:extLst xmlns:c16r2="http://schemas.microsoft.com/office/drawing/2015/06/chart">
            <c:ext xmlns:c16="http://schemas.microsoft.com/office/drawing/2014/chart" uri="{C3380CC4-5D6E-409C-BE32-E72D297353CC}">
              <c16:uniqueId val="{00000000-4114-45BF-907E-5AF557FA870E}"/>
            </c:ext>
          </c:extLst>
        </c:ser>
        <c:dLbls>
          <c:showLegendKey val="0"/>
          <c:showVal val="0"/>
          <c:showCatName val="0"/>
          <c:showSerName val="0"/>
          <c:showPercent val="0"/>
          <c:showBubbleSize val="0"/>
        </c:dLbls>
        <c:gapWidth val="150"/>
        <c:axId val="110863104"/>
        <c:axId val="1108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xmlns:c16r2="http://schemas.microsoft.com/office/drawing/2015/06/chart">
            <c:ext xmlns:c16="http://schemas.microsoft.com/office/drawing/2014/chart" uri="{C3380CC4-5D6E-409C-BE32-E72D297353CC}">
              <c16:uniqueId val="{00000001-4114-45BF-907E-5AF557FA870E}"/>
            </c:ext>
          </c:extLst>
        </c:ser>
        <c:dLbls>
          <c:showLegendKey val="0"/>
          <c:showVal val="0"/>
          <c:showCatName val="0"/>
          <c:showSerName val="0"/>
          <c:showPercent val="0"/>
          <c:showBubbleSize val="0"/>
        </c:dLbls>
        <c:marker val="1"/>
        <c:smooth val="0"/>
        <c:axId val="110863104"/>
        <c:axId val="110865024"/>
      </c:lineChart>
      <c:dateAx>
        <c:axId val="110863104"/>
        <c:scaling>
          <c:orientation val="minMax"/>
        </c:scaling>
        <c:delete val="1"/>
        <c:axPos val="b"/>
        <c:numFmt formatCode="ge" sourceLinked="1"/>
        <c:majorTickMark val="none"/>
        <c:minorTickMark val="none"/>
        <c:tickLblPos val="none"/>
        <c:crossAx val="110865024"/>
        <c:crosses val="autoZero"/>
        <c:auto val="1"/>
        <c:lblOffset val="100"/>
        <c:baseTimeUnit val="years"/>
      </c:dateAx>
      <c:valAx>
        <c:axId val="11086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6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5299</c:v>
                </c:pt>
                <c:pt idx="1">
                  <c:v>2801</c:v>
                </c:pt>
                <c:pt idx="2">
                  <c:v>10125</c:v>
                </c:pt>
                <c:pt idx="3">
                  <c:v>-79</c:v>
                </c:pt>
                <c:pt idx="4">
                  <c:v>18704</c:v>
                </c:pt>
              </c:numCache>
            </c:numRef>
          </c:val>
          <c:extLst xmlns:c16r2="http://schemas.microsoft.com/office/drawing/2015/06/chart">
            <c:ext xmlns:c16="http://schemas.microsoft.com/office/drawing/2014/chart" uri="{C3380CC4-5D6E-409C-BE32-E72D297353CC}">
              <c16:uniqueId val="{00000000-F2FA-41EE-81EF-EBE811D70F8A}"/>
            </c:ext>
          </c:extLst>
        </c:ser>
        <c:dLbls>
          <c:showLegendKey val="0"/>
          <c:showVal val="0"/>
          <c:showCatName val="0"/>
          <c:showSerName val="0"/>
          <c:showPercent val="0"/>
          <c:showBubbleSize val="0"/>
        </c:dLbls>
        <c:gapWidth val="150"/>
        <c:axId val="111761664"/>
        <c:axId val="1117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xmlns:c16r2="http://schemas.microsoft.com/office/drawing/2015/06/chart">
            <c:ext xmlns:c16="http://schemas.microsoft.com/office/drawing/2014/chart" uri="{C3380CC4-5D6E-409C-BE32-E72D297353CC}">
              <c16:uniqueId val="{00000001-F2FA-41EE-81EF-EBE811D70F8A}"/>
            </c:ext>
          </c:extLst>
        </c:ser>
        <c:dLbls>
          <c:showLegendKey val="0"/>
          <c:showVal val="0"/>
          <c:showCatName val="0"/>
          <c:showSerName val="0"/>
          <c:showPercent val="0"/>
          <c:showBubbleSize val="0"/>
        </c:dLbls>
        <c:marker val="1"/>
        <c:smooth val="0"/>
        <c:axId val="111761664"/>
        <c:axId val="111763840"/>
      </c:lineChart>
      <c:dateAx>
        <c:axId val="111761664"/>
        <c:scaling>
          <c:orientation val="minMax"/>
        </c:scaling>
        <c:delete val="1"/>
        <c:axPos val="b"/>
        <c:numFmt formatCode="ge" sourceLinked="1"/>
        <c:majorTickMark val="none"/>
        <c:minorTickMark val="none"/>
        <c:tickLblPos val="none"/>
        <c:crossAx val="111763840"/>
        <c:crosses val="autoZero"/>
        <c:auto val="1"/>
        <c:lblOffset val="100"/>
        <c:baseTimeUnit val="years"/>
      </c:dateAx>
      <c:valAx>
        <c:axId val="11176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76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K1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埼玉県川口市　川口西公園地下公共駐車場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6636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120.3</v>
      </c>
      <c r="V31" s="118"/>
      <c r="W31" s="118"/>
      <c r="X31" s="118"/>
      <c r="Y31" s="118"/>
      <c r="Z31" s="118"/>
      <c r="AA31" s="118"/>
      <c r="AB31" s="118"/>
      <c r="AC31" s="118"/>
      <c r="AD31" s="118"/>
      <c r="AE31" s="118"/>
      <c r="AF31" s="118"/>
      <c r="AG31" s="118"/>
      <c r="AH31" s="118"/>
      <c r="AI31" s="118"/>
      <c r="AJ31" s="118"/>
      <c r="AK31" s="118"/>
      <c r="AL31" s="118"/>
      <c r="AM31" s="118"/>
      <c r="AN31" s="118">
        <f>データ!Z7</f>
        <v>113.7</v>
      </c>
      <c r="AO31" s="118"/>
      <c r="AP31" s="118"/>
      <c r="AQ31" s="118"/>
      <c r="AR31" s="118"/>
      <c r="AS31" s="118"/>
      <c r="AT31" s="118"/>
      <c r="AU31" s="118"/>
      <c r="AV31" s="118"/>
      <c r="AW31" s="118"/>
      <c r="AX31" s="118"/>
      <c r="AY31" s="118"/>
      <c r="AZ31" s="118"/>
      <c r="BA31" s="118"/>
      <c r="BB31" s="118"/>
      <c r="BC31" s="118"/>
      <c r="BD31" s="118"/>
      <c r="BE31" s="118"/>
      <c r="BF31" s="118"/>
      <c r="BG31" s="118">
        <f>データ!AA7</f>
        <v>132.9</v>
      </c>
      <c r="BH31" s="118"/>
      <c r="BI31" s="118"/>
      <c r="BJ31" s="118"/>
      <c r="BK31" s="118"/>
      <c r="BL31" s="118"/>
      <c r="BM31" s="118"/>
      <c r="BN31" s="118"/>
      <c r="BO31" s="118"/>
      <c r="BP31" s="118"/>
      <c r="BQ31" s="118"/>
      <c r="BR31" s="118"/>
      <c r="BS31" s="118"/>
      <c r="BT31" s="118"/>
      <c r="BU31" s="118"/>
      <c r="BV31" s="118"/>
      <c r="BW31" s="118"/>
      <c r="BX31" s="118"/>
      <c r="BY31" s="118"/>
      <c r="BZ31" s="118">
        <f>データ!AB7</f>
        <v>107.3</v>
      </c>
      <c r="CA31" s="118"/>
      <c r="CB31" s="118"/>
      <c r="CC31" s="118"/>
      <c r="CD31" s="118"/>
      <c r="CE31" s="118"/>
      <c r="CF31" s="118"/>
      <c r="CG31" s="118"/>
      <c r="CH31" s="118"/>
      <c r="CI31" s="118"/>
      <c r="CJ31" s="118"/>
      <c r="CK31" s="118"/>
      <c r="CL31" s="118"/>
      <c r="CM31" s="118"/>
      <c r="CN31" s="118"/>
      <c r="CO31" s="118"/>
      <c r="CP31" s="118"/>
      <c r="CQ31" s="118"/>
      <c r="CR31" s="118"/>
      <c r="CS31" s="118">
        <f>データ!AC7</f>
        <v>158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7.9</v>
      </c>
      <c r="EM31" s="118"/>
      <c r="EN31" s="118"/>
      <c r="EO31" s="118"/>
      <c r="EP31" s="118"/>
      <c r="EQ31" s="118"/>
      <c r="ER31" s="118"/>
      <c r="ES31" s="118"/>
      <c r="ET31" s="118"/>
      <c r="EU31" s="118"/>
      <c r="EV31" s="118"/>
      <c r="EW31" s="118"/>
      <c r="EX31" s="118"/>
      <c r="EY31" s="118"/>
      <c r="EZ31" s="118"/>
      <c r="FA31" s="118"/>
      <c r="FB31" s="118"/>
      <c r="FC31" s="118"/>
      <c r="FD31" s="118"/>
      <c r="FE31" s="118">
        <f>データ!AK7</f>
        <v>7.7</v>
      </c>
      <c r="FF31" s="118"/>
      <c r="FG31" s="118"/>
      <c r="FH31" s="118"/>
      <c r="FI31" s="118"/>
      <c r="FJ31" s="118"/>
      <c r="FK31" s="118"/>
      <c r="FL31" s="118"/>
      <c r="FM31" s="118"/>
      <c r="FN31" s="118"/>
      <c r="FO31" s="118"/>
      <c r="FP31" s="118"/>
      <c r="FQ31" s="118"/>
      <c r="FR31" s="118"/>
      <c r="FS31" s="118"/>
      <c r="FT31" s="118"/>
      <c r="FU31" s="118"/>
      <c r="FV31" s="118"/>
      <c r="FW31" s="118"/>
      <c r="FX31" s="118">
        <f>データ!AL7</f>
        <v>8.6</v>
      </c>
      <c r="FY31" s="118"/>
      <c r="FZ31" s="118"/>
      <c r="GA31" s="118"/>
      <c r="GB31" s="118"/>
      <c r="GC31" s="118"/>
      <c r="GD31" s="118"/>
      <c r="GE31" s="118"/>
      <c r="GF31" s="118"/>
      <c r="GG31" s="118"/>
      <c r="GH31" s="118"/>
      <c r="GI31" s="118"/>
      <c r="GJ31" s="118"/>
      <c r="GK31" s="118"/>
      <c r="GL31" s="118"/>
      <c r="GM31" s="118"/>
      <c r="GN31" s="118"/>
      <c r="GO31" s="118"/>
      <c r="GP31" s="118"/>
      <c r="GQ31" s="118">
        <f>データ!AM7</f>
        <v>7.5</v>
      </c>
      <c r="GR31" s="118"/>
      <c r="GS31" s="118"/>
      <c r="GT31" s="118"/>
      <c r="GU31" s="118"/>
      <c r="GV31" s="118"/>
      <c r="GW31" s="118"/>
      <c r="GX31" s="118"/>
      <c r="GY31" s="118"/>
      <c r="GZ31" s="118"/>
      <c r="HA31" s="118"/>
      <c r="HB31" s="118"/>
      <c r="HC31" s="118"/>
      <c r="HD31" s="118"/>
      <c r="HE31" s="118"/>
      <c r="HF31" s="118"/>
      <c r="HG31" s="118"/>
      <c r="HH31" s="118"/>
      <c r="HI31" s="118"/>
      <c r="HJ31" s="118">
        <f>データ!AN7</f>
        <v>8.9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82.3</v>
      </c>
      <c r="JD31" s="120"/>
      <c r="JE31" s="120"/>
      <c r="JF31" s="120"/>
      <c r="JG31" s="120"/>
      <c r="JH31" s="120"/>
      <c r="JI31" s="120"/>
      <c r="JJ31" s="120"/>
      <c r="JK31" s="120"/>
      <c r="JL31" s="120"/>
      <c r="JM31" s="120"/>
      <c r="JN31" s="120"/>
      <c r="JO31" s="120"/>
      <c r="JP31" s="120"/>
      <c r="JQ31" s="120"/>
      <c r="JR31" s="120"/>
      <c r="JS31" s="120"/>
      <c r="JT31" s="120"/>
      <c r="JU31" s="121"/>
      <c r="JV31" s="119">
        <f>データ!DL7</f>
        <v>86</v>
      </c>
      <c r="JW31" s="120"/>
      <c r="JX31" s="120"/>
      <c r="JY31" s="120"/>
      <c r="JZ31" s="120"/>
      <c r="KA31" s="120"/>
      <c r="KB31" s="120"/>
      <c r="KC31" s="120"/>
      <c r="KD31" s="120"/>
      <c r="KE31" s="120"/>
      <c r="KF31" s="120"/>
      <c r="KG31" s="120"/>
      <c r="KH31" s="120"/>
      <c r="KI31" s="120"/>
      <c r="KJ31" s="120"/>
      <c r="KK31" s="120"/>
      <c r="KL31" s="120"/>
      <c r="KM31" s="120"/>
      <c r="KN31" s="121"/>
      <c r="KO31" s="119">
        <f>データ!DM7</f>
        <v>87.8</v>
      </c>
      <c r="KP31" s="120"/>
      <c r="KQ31" s="120"/>
      <c r="KR31" s="120"/>
      <c r="KS31" s="120"/>
      <c r="KT31" s="120"/>
      <c r="KU31" s="120"/>
      <c r="KV31" s="120"/>
      <c r="KW31" s="120"/>
      <c r="KX31" s="120"/>
      <c r="KY31" s="120"/>
      <c r="KZ31" s="120"/>
      <c r="LA31" s="120"/>
      <c r="LB31" s="120"/>
      <c r="LC31" s="120"/>
      <c r="LD31" s="120"/>
      <c r="LE31" s="120"/>
      <c r="LF31" s="120"/>
      <c r="LG31" s="121"/>
      <c r="LH31" s="119">
        <f>データ!DN7</f>
        <v>90.9</v>
      </c>
      <c r="LI31" s="120"/>
      <c r="LJ31" s="120"/>
      <c r="LK31" s="120"/>
      <c r="LL31" s="120"/>
      <c r="LM31" s="120"/>
      <c r="LN31" s="120"/>
      <c r="LO31" s="120"/>
      <c r="LP31" s="120"/>
      <c r="LQ31" s="120"/>
      <c r="LR31" s="120"/>
      <c r="LS31" s="120"/>
      <c r="LT31" s="120"/>
      <c r="LU31" s="120"/>
      <c r="LV31" s="120"/>
      <c r="LW31" s="120"/>
      <c r="LX31" s="120"/>
      <c r="LY31" s="120"/>
      <c r="LZ31" s="121"/>
      <c r="MA31" s="119">
        <f>データ!DO7</f>
        <v>93.3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68</v>
      </c>
      <c r="V52" s="125"/>
      <c r="W52" s="125"/>
      <c r="X52" s="125"/>
      <c r="Y52" s="125"/>
      <c r="Z52" s="125"/>
      <c r="AA52" s="125"/>
      <c r="AB52" s="125"/>
      <c r="AC52" s="125"/>
      <c r="AD52" s="125"/>
      <c r="AE52" s="125"/>
      <c r="AF52" s="125"/>
      <c r="AG52" s="125"/>
      <c r="AH52" s="125"/>
      <c r="AI52" s="125"/>
      <c r="AJ52" s="125"/>
      <c r="AK52" s="125"/>
      <c r="AL52" s="125"/>
      <c r="AM52" s="125"/>
      <c r="AN52" s="125">
        <f>データ!AV7</f>
        <v>71</v>
      </c>
      <c r="AO52" s="125"/>
      <c r="AP52" s="125"/>
      <c r="AQ52" s="125"/>
      <c r="AR52" s="125"/>
      <c r="AS52" s="125"/>
      <c r="AT52" s="125"/>
      <c r="AU52" s="125"/>
      <c r="AV52" s="125"/>
      <c r="AW52" s="125"/>
      <c r="AX52" s="125"/>
      <c r="AY52" s="125"/>
      <c r="AZ52" s="125"/>
      <c r="BA52" s="125"/>
      <c r="BB52" s="125"/>
      <c r="BC52" s="125"/>
      <c r="BD52" s="125"/>
      <c r="BE52" s="125"/>
      <c r="BF52" s="125"/>
      <c r="BG52" s="125">
        <f>データ!AW7</f>
        <v>68</v>
      </c>
      <c r="BH52" s="125"/>
      <c r="BI52" s="125"/>
      <c r="BJ52" s="125"/>
      <c r="BK52" s="125"/>
      <c r="BL52" s="125"/>
      <c r="BM52" s="125"/>
      <c r="BN52" s="125"/>
      <c r="BO52" s="125"/>
      <c r="BP52" s="125"/>
      <c r="BQ52" s="125"/>
      <c r="BR52" s="125"/>
      <c r="BS52" s="125"/>
      <c r="BT52" s="125"/>
      <c r="BU52" s="125"/>
      <c r="BV52" s="125"/>
      <c r="BW52" s="125"/>
      <c r="BX52" s="125"/>
      <c r="BY52" s="125"/>
      <c r="BZ52" s="125">
        <f>データ!AX7</f>
        <v>73</v>
      </c>
      <c r="CA52" s="125"/>
      <c r="CB52" s="125"/>
      <c r="CC52" s="125"/>
      <c r="CD52" s="125"/>
      <c r="CE52" s="125"/>
      <c r="CF52" s="125"/>
      <c r="CG52" s="125"/>
      <c r="CH52" s="125"/>
      <c r="CI52" s="125"/>
      <c r="CJ52" s="125"/>
      <c r="CK52" s="125"/>
      <c r="CL52" s="125"/>
      <c r="CM52" s="125"/>
      <c r="CN52" s="125"/>
      <c r="CO52" s="125"/>
      <c r="CP52" s="125"/>
      <c r="CQ52" s="125"/>
      <c r="CR52" s="125"/>
      <c r="CS52" s="125">
        <f>データ!AY7</f>
        <v>60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12.2</v>
      </c>
      <c r="EM52" s="118"/>
      <c r="EN52" s="118"/>
      <c r="EO52" s="118"/>
      <c r="EP52" s="118"/>
      <c r="EQ52" s="118"/>
      <c r="ER52" s="118"/>
      <c r="ES52" s="118"/>
      <c r="ET52" s="118"/>
      <c r="EU52" s="118"/>
      <c r="EV52" s="118"/>
      <c r="EW52" s="118"/>
      <c r="EX52" s="118"/>
      <c r="EY52" s="118"/>
      <c r="EZ52" s="118"/>
      <c r="FA52" s="118"/>
      <c r="FB52" s="118"/>
      <c r="FC52" s="118"/>
      <c r="FD52" s="118"/>
      <c r="FE52" s="118">
        <f>データ!BG7</f>
        <v>7.7</v>
      </c>
      <c r="FF52" s="118"/>
      <c r="FG52" s="118"/>
      <c r="FH52" s="118"/>
      <c r="FI52" s="118"/>
      <c r="FJ52" s="118"/>
      <c r="FK52" s="118"/>
      <c r="FL52" s="118"/>
      <c r="FM52" s="118"/>
      <c r="FN52" s="118"/>
      <c r="FO52" s="118"/>
      <c r="FP52" s="118"/>
      <c r="FQ52" s="118"/>
      <c r="FR52" s="118"/>
      <c r="FS52" s="118"/>
      <c r="FT52" s="118"/>
      <c r="FU52" s="118"/>
      <c r="FV52" s="118"/>
      <c r="FW52" s="118"/>
      <c r="FX52" s="118">
        <f>データ!BH7</f>
        <v>20</v>
      </c>
      <c r="FY52" s="118"/>
      <c r="FZ52" s="118"/>
      <c r="GA52" s="118"/>
      <c r="GB52" s="118"/>
      <c r="GC52" s="118"/>
      <c r="GD52" s="118"/>
      <c r="GE52" s="118"/>
      <c r="GF52" s="118"/>
      <c r="GG52" s="118"/>
      <c r="GH52" s="118"/>
      <c r="GI52" s="118"/>
      <c r="GJ52" s="118"/>
      <c r="GK52" s="118"/>
      <c r="GL52" s="118"/>
      <c r="GM52" s="118"/>
      <c r="GN52" s="118"/>
      <c r="GO52" s="118"/>
      <c r="GP52" s="118"/>
      <c r="GQ52" s="118">
        <f>データ!BI7</f>
        <v>2.9</v>
      </c>
      <c r="GR52" s="118"/>
      <c r="GS52" s="118"/>
      <c r="GT52" s="118"/>
      <c r="GU52" s="118"/>
      <c r="GV52" s="118"/>
      <c r="GW52" s="118"/>
      <c r="GX52" s="118"/>
      <c r="GY52" s="118"/>
      <c r="GZ52" s="118"/>
      <c r="HA52" s="118"/>
      <c r="HB52" s="118"/>
      <c r="HC52" s="118"/>
      <c r="HD52" s="118"/>
      <c r="HE52" s="118"/>
      <c r="HF52" s="118"/>
      <c r="HG52" s="118"/>
      <c r="HH52" s="118"/>
      <c r="HI52" s="118"/>
      <c r="HJ52" s="118">
        <f>データ!BJ7</f>
        <v>32.799999999999997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5299</v>
      </c>
      <c r="JD52" s="125"/>
      <c r="JE52" s="125"/>
      <c r="JF52" s="125"/>
      <c r="JG52" s="125"/>
      <c r="JH52" s="125"/>
      <c r="JI52" s="125"/>
      <c r="JJ52" s="125"/>
      <c r="JK52" s="125"/>
      <c r="JL52" s="125"/>
      <c r="JM52" s="125"/>
      <c r="JN52" s="125"/>
      <c r="JO52" s="125"/>
      <c r="JP52" s="125"/>
      <c r="JQ52" s="125"/>
      <c r="JR52" s="125"/>
      <c r="JS52" s="125"/>
      <c r="JT52" s="125"/>
      <c r="JU52" s="125"/>
      <c r="JV52" s="125">
        <f>データ!BR7</f>
        <v>2801</v>
      </c>
      <c r="JW52" s="125"/>
      <c r="JX52" s="125"/>
      <c r="JY52" s="125"/>
      <c r="JZ52" s="125"/>
      <c r="KA52" s="125"/>
      <c r="KB52" s="125"/>
      <c r="KC52" s="125"/>
      <c r="KD52" s="125"/>
      <c r="KE52" s="125"/>
      <c r="KF52" s="125"/>
      <c r="KG52" s="125"/>
      <c r="KH52" s="125"/>
      <c r="KI52" s="125"/>
      <c r="KJ52" s="125"/>
      <c r="KK52" s="125"/>
      <c r="KL52" s="125"/>
      <c r="KM52" s="125"/>
      <c r="KN52" s="125"/>
      <c r="KO52" s="125">
        <f>データ!BS7</f>
        <v>10125</v>
      </c>
      <c r="KP52" s="125"/>
      <c r="KQ52" s="125"/>
      <c r="KR52" s="125"/>
      <c r="KS52" s="125"/>
      <c r="KT52" s="125"/>
      <c r="KU52" s="125"/>
      <c r="KV52" s="125"/>
      <c r="KW52" s="125"/>
      <c r="KX52" s="125"/>
      <c r="KY52" s="125"/>
      <c r="KZ52" s="125"/>
      <c r="LA52" s="125"/>
      <c r="LB52" s="125"/>
      <c r="LC52" s="125"/>
      <c r="LD52" s="125"/>
      <c r="LE52" s="125"/>
      <c r="LF52" s="125"/>
      <c r="LG52" s="125"/>
      <c r="LH52" s="125">
        <f>データ!BT7</f>
        <v>-79</v>
      </c>
      <c r="LI52" s="125"/>
      <c r="LJ52" s="125"/>
      <c r="LK52" s="125"/>
      <c r="LL52" s="125"/>
      <c r="LM52" s="125"/>
      <c r="LN52" s="125"/>
      <c r="LO52" s="125"/>
      <c r="LP52" s="125"/>
      <c r="LQ52" s="125"/>
      <c r="LR52" s="125"/>
      <c r="LS52" s="125"/>
      <c r="LT52" s="125"/>
      <c r="LU52" s="125"/>
      <c r="LV52" s="125"/>
      <c r="LW52" s="125"/>
      <c r="LX52" s="125"/>
      <c r="LY52" s="125"/>
      <c r="LZ52" s="125"/>
      <c r="MA52" s="125">
        <f>データ!BU7</f>
        <v>18704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8QecKlmEyE8qdkS7uGMxbie54EXFE9pZhs3ykxDdzLDCFXsypBMCjzV0dUDFU9H4kk+m/RIjhDQPYfuAZvK/uw==" saltValue="3d/piOdSg2TEX/b26CvbU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105</v>
      </c>
      <c r="AO5" s="59" t="s">
        <v>95</v>
      </c>
      <c r="AP5" s="59" t="s">
        <v>96</v>
      </c>
      <c r="AQ5" s="59" t="s">
        <v>97</v>
      </c>
      <c r="AR5" s="59" t="s">
        <v>98</v>
      </c>
      <c r="AS5" s="59" t="s">
        <v>99</v>
      </c>
      <c r="AT5" s="59" t="s">
        <v>100</v>
      </c>
      <c r="AU5" s="59" t="s">
        <v>101</v>
      </c>
      <c r="AV5" s="59" t="s">
        <v>102</v>
      </c>
      <c r="AW5" s="59" t="s">
        <v>106</v>
      </c>
      <c r="AX5" s="59" t="s">
        <v>107</v>
      </c>
      <c r="AY5" s="59" t="s">
        <v>108</v>
      </c>
      <c r="AZ5" s="59" t="s">
        <v>95</v>
      </c>
      <c r="BA5" s="59" t="s">
        <v>96</v>
      </c>
      <c r="BB5" s="59" t="s">
        <v>97</v>
      </c>
      <c r="BC5" s="59" t="s">
        <v>98</v>
      </c>
      <c r="BD5" s="59" t="s">
        <v>99</v>
      </c>
      <c r="BE5" s="59" t="s">
        <v>100</v>
      </c>
      <c r="BF5" s="59" t="s">
        <v>109</v>
      </c>
      <c r="BG5" s="59" t="s">
        <v>102</v>
      </c>
      <c r="BH5" s="59" t="s">
        <v>110</v>
      </c>
      <c r="BI5" s="59" t="s">
        <v>104</v>
      </c>
      <c r="BJ5" s="59" t="s">
        <v>105</v>
      </c>
      <c r="BK5" s="59" t="s">
        <v>95</v>
      </c>
      <c r="BL5" s="59" t="s">
        <v>96</v>
      </c>
      <c r="BM5" s="59" t="s">
        <v>97</v>
      </c>
      <c r="BN5" s="59" t="s">
        <v>98</v>
      </c>
      <c r="BO5" s="59" t="s">
        <v>99</v>
      </c>
      <c r="BP5" s="59" t="s">
        <v>100</v>
      </c>
      <c r="BQ5" s="59" t="s">
        <v>109</v>
      </c>
      <c r="BR5" s="59" t="s">
        <v>102</v>
      </c>
      <c r="BS5" s="59" t="s">
        <v>110</v>
      </c>
      <c r="BT5" s="59" t="s">
        <v>104</v>
      </c>
      <c r="BU5" s="59" t="s">
        <v>108</v>
      </c>
      <c r="BV5" s="59" t="s">
        <v>95</v>
      </c>
      <c r="BW5" s="59" t="s">
        <v>96</v>
      </c>
      <c r="BX5" s="59" t="s">
        <v>97</v>
      </c>
      <c r="BY5" s="59" t="s">
        <v>98</v>
      </c>
      <c r="BZ5" s="59" t="s">
        <v>99</v>
      </c>
      <c r="CA5" s="59" t="s">
        <v>100</v>
      </c>
      <c r="CB5" s="59" t="s">
        <v>101</v>
      </c>
      <c r="CC5" s="59" t="s">
        <v>111</v>
      </c>
      <c r="CD5" s="59" t="s">
        <v>103</v>
      </c>
      <c r="CE5" s="59" t="s">
        <v>112</v>
      </c>
      <c r="CF5" s="59" t="s">
        <v>105</v>
      </c>
      <c r="CG5" s="59" t="s">
        <v>95</v>
      </c>
      <c r="CH5" s="59" t="s">
        <v>96</v>
      </c>
      <c r="CI5" s="59" t="s">
        <v>97</v>
      </c>
      <c r="CJ5" s="59" t="s">
        <v>98</v>
      </c>
      <c r="CK5" s="59" t="s">
        <v>99</v>
      </c>
      <c r="CL5" s="59" t="s">
        <v>100</v>
      </c>
      <c r="CM5" s="150"/>
      <c r="CN5" s="150"/>
      <c r="CO5" s="59" t="s">
        <v>109</v>
      </c>
      <c r="CP5" s="59" t="s">
        <v>102</v>
      </c>
      <c r="CQ5" s="59" t="s">
        <v>103</v>
      </c>
      <c r="CR5" s="59" t="s">
        <v>104</v>
      </c>
      <c r="CS5" s="59" t="s">
        <v>108</v>
      </c>
      <c r="CT5" s="59" t="s">
        <v>95</v>
      </c>
      <c r="CU5" s="59" t="s">
        <v>96</v>
      </c>
      <c r="CV5" s="59" t="s">
        <v>97</v>
      </c>
      <c r="CW5" s="59" t="s">
        <v>98</v>
      </c>
      <c r="CX5" s="59" t="s">
        <v>99</v>
      </c>
      <c r="CY5" s="59" t="s">
        <v>100</v>
      </c>
      <c r="CZ5" s="59" t="s">
        <v>101</v>
      </c>
      <c r="DA5" s="59" t="s">
        <v>113</v>
      </c>
      <c r="DB5" s="59" t="s">
        <v>106</v>
      </c>
      <c r="DC5" s="59" t="s">
        <v>112</v>
      </c>
      <c r="DD5" s="59" t="s">
        <v>108</v>
      </c>
      <c r="DE5" s="59" t="s">
        <v>95</v>
      </c>
      <c r="DF5" s="59" t="s">
        <v>96</v>
      </c>
      <c r="DG5" s="59" t="s">
        <v>97</v>
      </c>
      <c r="DH5" s="59" t="s">
        <v>98</v>
      </c>
      <c r="DI5" s="59" t="s">
        <v>99</v>
      </c>
      <c r="DJ5" s="59" t="s">
        <v>35</v>
      </c>
      <c r="DK5" s="59" t="s">
        <v>114</v>
      </c>
      <c r="DL5" s="59" t="s">
        <v>91</v>
      </c>
      <c r="DM5" s="59" t="s">
        <v>110</v>
      </c>
      <c r="DN5" s="59" t="s">
        <v>104</v>
      </c>
      <c r="DO5" s="59" t="s">
        <v>105</v>
      </c>
      <c r="DP5" s="59" t="s">
        <v>95</v>
      </c>
      <c r="DQ5" s="59" t="s">
        <v>96</v>
      </c>
      <c r="DR5" s="59" t="s">
        <v>97</v>
      </c>
      <c r="DS5" s="59" t="s">
        <v>98</v>
      </c>
      <c r="DT5" s="59" t="s">
        <v>99</v>
      </c>
      <c r="DU5" s="59" t="s">
        <v>100</v>
      </c>
    </row>
    <row r="6" spans="1:125" s="66" customFormat="1" x14ac:dyDescent="0.15">
      <c r="A6" s="49" t="s">
        <v>115</v>
      </c>
      <c r="B6" s="60">
        <f>B8</f>
        <v>2018</v>
      </c>
      <c r="C6" s="60">
        <f t="shared" ref="C6:X6" si="1">C8</f>
        <v>112038</v>
      </c>
      <c r="D6" s="60">
        <f t="shared" si="1"/>
        <v>47</v>
      </c>
      <c r="E6" s="60">
        <f t="shared" si="1"/>
        <v>14</v>
      </c>
      <c r="F6" s="60">
        <f t="shared" si="1"/>
        <v>0</v>
      </c>
      <c r="G6" s="60">
        <f t="shared" si="1"/>
        <v>2</v>
      </c>
      <c r="H6" s="60" t="str">
        <f>SUBSTITUTE(H8,"　","")</f>
        <v>埼玉県川口市</v>
      </c>
      <c r="I6" s="60" t="str">
        <f t="shared" si="1"/>
        <v>川口西公園地下公共駐車場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都市計画駐車場</v>
      </c>
      <c r="Q6" s="62" t="str">
        <f t="shared" si="1"/>
        <v>地下式</v>
      </c>
      <c r="R6" s="63">
        <f t="shared" si="1"/>
        <v>28</v>
      </c>
      <c r="S6" s="62" t="str">
        <f t="shared" si="1"/>
        <v>駅</v>
      </c>
      <c r="T6" s="62" t="str">
        <f t="shared" si="1"/>
        <v>無</v>
      </c>
      <c r="U6" s="63">
        <f t="shared" si="1"/>
        <v>6636</v>
      </c>
      <c r="V6" s="63">
        <f t="shared" si="1"/>
        <v>164</v>
      </c>
      <c r="W6" s="63">
        <f t="shared" si="1"/>
        <v>400</v>
      </c>
      <c r="X6" s="62" t="str">
        <f t="shared" si="1"/>
        <v>導入なし</v>
      </c>
      <c r="Y6" s="64">
        <f>IF(Y8="-",NA(),Y8)</f>
        <v>120.3</v>
      </c>
      <c r="Z6" s="64">
        <f t="shared" ref="Z6:AH6" si="2">IF(Z8="-",NA(),Z8)</f>
        <v>113.7</v>
      </c>
      <c r="AA6" s="64">
        <f t="shared" si="2"/>
        <v>132.9</v>
      </c>
      <c r="AB6" s="64">
        <f t="shared" si="2"/>
        <v>107.3</v>
      </c>
      <c r="AC6" s="64">
        <f t="shared" si="2"/>
        <v>158</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7.9</v>
      </c>
      <c r="AK6" s="64">
        <f t="shared" ref="AK6:AS6" si="3">IF(AK8="-",NA(),AK8)</f>
        <v>7.7</v>
      </c>
      <c r="AL6" s="64">
        <f t="shared" si="3"/>
        <v>8.6</v>
      </c>
      <c r="AM6" s="64">
        <f t="shared" si="3"/>
        <v>7.5</v>
      </c>
      <c r="AN6" s="64">
        <f t="shared" si="3"/>
        <v>8.9</v>
      </c>
      <c r="AO6" s="64">
        <f t="shared" si="3"/>
        <v>7.6</v>
      </c>
      <c r="AP6" s="64">
        <f t="shared" si="3"/>
        <v>7.1</v>
      </c>
      <c r="AQ6" s="64">
        <f t="shared" si="3"/>
        <v>5.5</v>
      </c>
      <c r="AR6" s="64">
        <f t="shared" si="3"/>
        <v>5.2</v>
      </c>
      <c r="AS6" s="64">
        <f t="shared" si="3"/>
        <v>3.9</v>
      </c>
      <c r="AT6" s="61" t="str">
        <f>IF(AT8="-","",IF(AT8="-","【-】","【"&amp;SUBSTITUTE(TEXT(AT8,"#,##0.0"),"-","△")&amp;"】"))</f>
        <v>【5.3】</v>
      </c>
      <c r="AU6" s="65">
        <f>IF(AU8="-",NA(),AU8)</f>
        <v>68</v>
      </c>
      <c r="AV6" s="65">
        <f t="shared" ref="AV6:BD6" si="4">IF(AV8="-",NA(),AV8)</f>
        <v>71</v>
      </c>
      <c r="AW6" s="65">
        <f t="shared" si="4"/>
        <v>68</v>
      </c>
      <c r="AX6" s="65">
        <f t="shared" si="4"/>
        <v>73</v>
      </c>
      <c r="AY6" s="65">
        <f t="shared" si="4"/>
        <v>60</v>
      </c>
      <c r="AZ6" s="65">
        <f t="shared" si="4"/>
        <v>79</v>
      </c>
      <c r="BA6" s="65">
        <f t="shared" si="4"/>
        <v>56</v>
      </c>
      <c r="BB6" s="65">
        <f t="shared" si="4"/>
        <v>42</v>
      </c>
      <c r="BC6" s="65">
        <f t="shared" si="4"/>
        <v>44</v>
      </c>
      <c r="BD6" s="65">
        <f t="shared" si="4"/>
        <v>45</v>
      </c>
      <c r="BE6" s="63" t="str">
        <f>IF(BE8="-","",IF(BE8="-","【-】","【"&amp;SUBSTITUTE(TEXT(BE8,"#,##0"),"-","△")&amp;"】"))</f>
        <v>【30】</v>
      </c>
      <c r="BF6" s="64">
        <f>IF(BF8="-",NA(),BF8)</f>
        <v>12.2</v>
      </c>
      <c r="BG6" s="64">
        <f t="shared" ref="BG6:BO6" si="5">IF(BG8="-",NA(),BG8)</f>
        <v>7.7</v>
      </c>
      <c r="BH6" s="64">
        <f t="shared" si="5"/>
        <v>20</v>
      </c>
      <c r="BI6" s="64">
        <f t="shared" si="5"/>
        <v>2.9</v>
      </c>
      <c r="BJ6" s="64">
        <f t="shared" si="5"/>
        <v>32.799999999999997</v>
      </c>
      <c r="BK6" s="64">
        <f t="shared" si="5"/>
        <v>11.2</v>
      </c>
      <c r="BL6" s="64">
        <f t="shared" si="5"/>
        <v>8</v>
      </c>
      <c r="BM6" s="64">
        <f t="shared" si="5"/>
        <v>13.7</v>
      </c>
      <c r="BN6" s="64">
        <f t="shared" si="5"/>
        <v>7.5</v>
      </c>
      <c r="BO6" s="64">
        <f t="shared" si="5"/>
        <v>1.9</v>
      </c>
      <c r="BP6" s="61" t="str">
        <f>IF(BP8="-","",IF(BP8="-","【-】","【"&amp;SUBSTITUTE(TEXT(BP8,"#,##0.0"),"-","△")&amp;"】"))</f>
        <v>【26.3】</v>
      </c>
      <c r="BQ6" s="65">
        <f>IF(BQ8="-",NA(),BQ8)</f>
        <v>5299</v>
      </c>
      <c r="BR6" s="65">
        <f t="shared" ref="BR6:BZ6" si="6">IF(BR8="-",NA(),BR8)</f>
        <v>2801</v>
      </c>
      <c r="BS6" s="65">
        <f t="shared" si="6"/>
        <v>10125</v>
      </c>
      <c r="BT6" s="65">
        <f t="shared" si="6"/>
        <v>-79</v>
      </c>
      <c r="BU6" s="65">
        <f t="shared" si="6"/>
        <v>18704</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116</v>
      </c>
      <c r="CM6" s="63">
        <f t="shared" ref="CM6:CN6" si="7">CM8</f>
        <v>0</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82.3</v>
      </c>
      <c r="DL6" s="64">
        <f t="shared" ref="DL6:DT6" si="9">IF(DL8="-",NA(),DL8)</f>
        <v>86</v>
      </c>
      <c r="DM6" s="64">
        <f t="shared" si="9"/>
        <v>87.8</v>
      </c>
      <c r="DN6" s="64">
        <f t="shared" si="9"/>
        <v>90.9</v>
      </c>
      <c r="DO6" s="64">
        <f t="shared" si="9"/>
        <v>93.3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118</v>
      </c>
      <c r="B7" s="60">
        <f t="shared" ref="B7:X7" si="10">B8</f>
        <v>2018</v>
      </c>
      <c r="C7" s="60">
        <f t="shared" si="10"/>
        <v>112038</v>
      </c>
      <c r="D7" s="60">
        <f t="shared" si="10"/>
        <v>47</v>
      </c>
      <c r="E7" s="60">
        <f t="shared" si="10"/>
        <v>14</v>
      </c>
      <c r="F7" s="60">
        <f t="shared" si="10"/>
        <v>0</v>
      </c>
      <c r="G7" s="60">
        <f t="shared" si="10"/>
        <v>2</v>
      </c>
      <c r="H7" s="60" t="str">
        <f t="shared" si="10"/>
        <v>埼玉県　川口市</v>
      </c>
      <c r="I7" s="60" t="str">
        <f t="shared" si="10"/>
        <v>川口西公園地下公共駐車場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都市計画駐車場</v>
      </c>
      <c r="Q7" s="62" t="str">
        <f t="shared" si="10"/>
        <v>地下式</v>
      </c>
      <c r="R7" s="63">
        <f t="shared" si="10"/>
        <v>28</v>
      </c>
      <c r="S7" s="62" t="str">
        <f t="shared" si="10"/>
        <v>駅</v>
      </c>
      <c r="T7" s="62" t="str">
        <f t="shared" si="10"/>
        <v>無</v>
      </c>
      <c r="U7" s="63">
        <f t="shared" si="10"/>
        <v>6636</v>
      </c>
      <c r="V7" s="63">
        <f t="shared" si="10"/>
        <v>164</v>
      </c>
      <c r="W7" s="63">
        <f t="shared" si="10"/>
        <v>400</v>
      </c>
      <c r="X7" s="62" t="str">
        <f t="shared" si="10"/>
        <v>導入なし</v>
      </c>
      <c r="Y7" s="64">
        <f>Y8</f>
        <v>120.3</v>
      </c>
      <c r="Z7" s="64">
        <f t="shared" ref="Z7:AH7" si="11">Z8</f>
        <v>113.7</v>
      </c>
      <c r="AA7" s="64">
        <f t="shared" si="11"/>
        <v>132.9</v>
      </c>
      <c r="AB7" s="64">
        <f t="shared" si="11"/>
        <v>107.3</v>
      </c>
      <c r="AC7" s="64">
        <f t="shared" si="11"/>
        <v>158</v>
      </c>
      <c r="AD7" s="64">
        <f t="shared" si="11"/>
        <v>135.30000000000001</v>
      </c>
      <c r="AE7" s="64">
        <f t="shared" si="11"/>
        <v>133.5</v>
      </c>
      <c r="AF7" s="64">
        <f t="shared" si="11"/>
        <v>136.30000000000001</v>
      </c>
      <c r="AG7" s="64">
        <f t="shared" si="11"/>
        <v>130.9</v>
      </c>
      <c r="AH7" s="64">
        <f t="shared" si="11"/>
        <v>155.30000000000001</v>
      </c>
      <c r="AI7" s="61"/>
      <c r="AJ7" s="64">
        <f>AJ8</f>
        <v>7.9</v>
      </c>
      <c r="AK7" s="64">
        <f t="shared" ref="AK7:AS7" si="12">AK8</f>
        <v>7.7</v>
      </c>
      <c r="AL7" s="64">
        <f t="shared" si="12"/>
        <v>8.6</v>
      </c>
      <c r="AM7" s="64">
        <f t="shared" si="12"/>
        <v>7.5</v>
      </c>
      <c r="AN7" s="64">
        <f t="shared" si="12"/>
        <v>8.9</v>
      </c>
      <c r="AO7" s="64">
        <f t="shared" si="12"/>
        <v>7.6</v>
      </c>
      <c r="AP7" s="64">
        <f t="shared" si="12"/>
        <v>7.1</v>
      </c>
      <c r="AQ7" s="64">
        <f t="shared" si="12"/>
        <v>5.5</v>
      </c>
      <c r="AR7" s="64">
        <f t="shared" si="12"/>
        <v>5.2</v>
      </c>
      <c r="AS7" s="64">
        <f t="shared" si="12"/>
        <v>3.9</v>
      </c>
      <c r="AT7" s="61"/>
      <c r="AU7" s="65">
        <f>AU8</f>
        <v>68</v>
      </c>
      <c r="AV7" s="65">
        <f t="shared" ref="AV7:BD7" si="13">AV8</f>
        <v>71</v>
      </c>
      <c r="AW7" s="65">
        <f t="shared" si="13"/>
        <v>68</v>
      </c>
      <c r="AX7" s="65">
        <f t="shared" si="13"/>
        <v>73</v>
      </c>
      <c r="AY7" s="65">
        <f t="shared" si="13"/>
        <v>60</v>
      </c>
      <c r="AZ7" s="65">
        <f t="shared" si="13"/>
        <v>79</v>
      </c>
      <c r="BA7" s="65">
        <f t="shared" si="13"/>
        <v>56</v>
      </c>
      <c r="BB7" s="65">
        <f t="shared" si="13"/>
        <v>42</v>
      </c>
      <c r="BC7" s="65">
        <f t="shared" si="13"/>
        <v>44</v>
      </c>
      <c r="BD7" s="65">
        <f t="shared" si="13"/>
        <v>45</v>
      </c>
      <c r="BE7" s="63"/>
      <c r="BF7" s="64">
        <f>BF8</f>
        <v>12.2</v>
      </c>
      <c r="BG7" s="64">
        <f t="shared" ref="BG7:BO7" si="14">BG8</f>
        <v>7.7</v>
      </c>
      <c r="BH7" s="64">
        <f t="shared" si="14"/>
        <v>20</v>
      </c>
      <c r="BI7" s="64">
        <f t="shared" si="14"/>
        <v>2.9</v>
      </c>
      <c r="BJ7" s="64">
        <f t="shared" si="14"/>
        <v>32.799999999999997</v>
      </c>
      <c r="BK7" s="64">
        <f t="shared" si="14"/>
        <v>11.2</v>
      </c>
      <c r="BL7" s="64">
        <f t="shared" si="14"/>
        <v>8</v>
      </c>
      <c r="BM7" s="64">
        <f t="shared" si="14"/>
        <v>13.7</v>
      </c>
      <c r="BN7" s="64">
        <f t="shared" si="14"/>
        <v>7.5</v>
      </c>
      <c r="BO7" s="64">
        <f t="shared" si="14"/>
        <v>1.9</v>
      </c>
      <c r="BP7" s="61"/>
      <c r="BQ7" s="65">
        <f>BQ8</f>
        <v>5299</v>
      </c>
      <c r="BR7" s="65">
        <f t="shared" ref="BR7:BZ7" si="15">BR8</f>
        <v>2801</v>
      </c>
      <c r="BS7" s="65">
        <f t="shared" si="15"/>
        <v>10125</v>
      </c>
      <c r="BT7" s="65">
        <f t="shared" si="15"/>
        <v>-79</v>
      </c>
      <c r="BU7" s="65">
        <f t="shared" si="15"/>
        <v>18704</v>
      </c>
      <c r="BV7" s="65">
        <f t="shared" si="15"/>
        <v>19615</v>
      </c>
      <c r="BW7" s="65">
        <f t="shared" si="15"/>
        <v>21116</v>
      </c>
      <c r="BX7" s="65">
        <f t="shared" si="15"/>
        <v>20714</v>
      </c>
      <c r="BY7" s="65">
        <f t="shared" si="15"/>
        <v>16622</v>
      </c>
      <c r="BZ7" s="65">
        <f t="shared" si="15"/>
        <v>15790</v>
      </c>
      <c r="CA7" s="63"/>
      <c r="CB7" s="64" t="s">
        <v>119</v>
      </c>
      <c r="CC7" s="64" t="s">
        <v>119</v>
      </c>
      <c r="CD7" s="64" t="s">
        <v>119</v>
      </c>
      <c r="CE7" s="64" t="s">
        <v>119</v>
      </c>
      <c r="CF7" s="64" t="s">
        <v>119</v>
      </c>
      <c r="CG7" s="64" t="s">
        <v>119</v>
      </c>
      <c r="CH7" s="64" t="s">
        <v>119</v>
      </c>
      <c r="CI7" s="64" t="s">
        <v>119</v>
      </c>
      <c r="CJ7" s="64" t="s">
        <v>119</v>
      </c>
      <c r="CK7" s="64" t="s">
        <v>120</v>
      </c>
      <c r="CL7" s="61"/>
      <c r="CM7" s="63">
        <f>CM8</f>
        <v>0</v>
      </c>
      <c r="CN7" s="63">
        <f>CN8</f>
        <v>0</v>
      </c>
      <c r="CO7" s="64" t="s">
        <v>119</v>
      </c>
      <c r="CP7" s="64" t="s">
        <v>119</v>
      </c>
      <c r="CQ7" s="64" t="s">
        <v>119</v>
      </c>
      <c r="CR7" s="64" t="s">
        <v>119</v>
      </c>
      <c r="CS7" s="64" t="s">
        <v>119</v>
      </c>
      <c r="CT7" s="64" t="s">
        <v>119</v>
      </c>
      <c r="CU7" s="64" t="s">
        <v>119</v>
      </c>
      <c r="CV7" s="64" t="s">
        <v>119</v>
      </c>
      <c r="CW7" s="64" t="s">
        <v>119</v>
      </c>
      <c r="CX7" s="64" t="s">
        <v>120</v>
      </c>
      <c r="CY7" s="61"/>
      <c r="CZ7" s="64">
        <f>CZ8</f>
        <v>0</v>
      </c>
      <c r="DA7" s="64">
        <f t="shared" ref="DA7:DI7" si="16">DA8</f>
        <v>0</v>
      </c>
      <c r="DB7" s="64">
        <f t="shared" si="16"/>
        <v>0</v>
      </c>
      <c r="DC7" s="64">
        <f t="shared" si="16"/>
        <v>0</v>
      </c>
      <c r="DD7" s="64">
        <f t="shared" si="16"/>
        <v>0</v>
      </c>
      <c r="DE7" s="64">
        <f t="shared" si="16"/>
        <v>141.9</v>
      </c>
      <c r="DF7" s="64">
        <f t="shared" si="16"/>
        <v>181.6</v>
      </c>
      <c r="DG7" s="64">
        <f t="shared" si="16"/>
        <v>148.9</v>
      </c>
      <c r="DH7" s="64">
        <f t="shared" si="16"/>
        <v>135.30000000000001</v>
      </c>
      <c r="DI7" s="64">
        <f t="shared" si="16"/>
        <v>110.8</v>
      </c>
      <c r="DJ7" s="61"/>
      <c r="DK7" s="64">
        <f>DK8</f>
        <v>82.3</v>
      </c>
      <c r="DL7" s="64">
        <f t="shared" ref="DL7:DT7" si="17">DL8</f>
        <v>86</v>
      </c>
      <c r="DM7" s="64">
        <f t="shared" si="17"/>
        <v>87.8</v>
      </c>
      <c r="DN7" s="64">
        <f t="shared" si="17"/>
        <v>90.9</v>
      </c>
      <c r="DO7" s="64">
        <f t="shared" si="17"/>
        <v>93.3</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112038</v>
      </c>
      <c r="D8" s="67">
        <v>47</v>
      </c>
      <c r="E8" s="67">
        <v>14</v>
      </c>
      <c r="F8" s="67">
        <v>0</v>
      </c>
      <c r="G8" s="67">
        <v>2</v>
      </c>
      <c r="H8" s="67" t="s">
        <v>121</v>
      </c>
      <c r="I8" s="67" t="s">
        <v>122</v>
      </c>
      <c r="J8" s="67" t="s">
        <v>123</v>
      </c>
      <c r="K8" s="67" t="s">
        <v>124</v>
      </c>
      <c r="L8" s="67" t="s">
        <v>125</v>
      </c>
      <c r="M8" s="67" t="s">
        <v>126</v>
      </c>
      <c r="N8" s="67" t="s">
        <v>127</v>
      </c>
      <c r="O8" s="68" t="s">
        <v>128</v>
      </c>
      <c r="P8" s="69" t="s">
        <v>129</v>
      </c>
      <c r="Q8" s="69" t="s">
        <v>130</v>
      </c>
      <c r="R8" s="70">
        <v>28</v>
      </c>
      <c r="S8" s="69" t="s">
        <v>131</v>
      </c>
      <c r="T8" s="69" t="s">
        <v>132</v>
      </c>
      <c r="U8" s="70">
        <v>6636</v>
      </c>
      <c r="V8" s="70">
        <v>164</v>
      </c>
      <c r="W8" s="70">
        <v>400</v>
      </c>
      <c r="X8" s="69" t="s">
        <v>133</v>
      </c>
      <c r="Y8" s="71">
        <v>120.3</v>
      </c>
      <c r="Z8" s="71">
        <v>113.7</v>
      </c>
      <c r="AA8" s="71">
        <v>132.9</v>
      </c>
      <c r="AB8" s="71">
        <v>107.3</v>
      </c>
      <c r="AC8" s="71">
        <v>158</v>
      </c>
      <c r="AD8" s="71">
        <v>135.30000000000001</v>
      </c>
      <c r="AE8" s="71">
        <v>133.5</v>
      </c>
      <c r="AF8" s="71">
        <v>136.30000000000001</v>
      </c>
      <c r="AG8" s="71">
        <v>130.9</v>
      </c>
      <c r="AH8" s="71">
        <v>155.30000000000001</v>
      </c>
      <c r="AI8" s="68">
        <v>297.10000000000002</v>
      </c>
      <c r="AJ8" s="71">
        <v>7.9</v>
      </c>
      <c r="AK8" s="71">
        <v>7.7</v>
      </c>
      <c r="AL8" s="71">
        <v>8.6</v>
      </c>
      <c r="AM8" s="71">
        <v>7.5</v>
      </c>
      <c r="AN8" s="71">
        <v>8.9</v>
      </c>
      <c r="AO8" s="71">
        <v>7.6</v>
      </c>
      <c r="AP8" s="71">
        <v>7.1</v>
      </c>
      <c r="AQ8" s="71">
        <v>5.5</v>
      </c>
      <c r="AR8" s="71">
        <v>5.2</v>
      </c>
      <c r="AS8" s="71">
        <v>3.9</v>
      </c>
      <c r="AT8" s="68">
        <v>5.3</v>
      </c>
      <c r="AU8" s="72">
        <v>68</v>
      </c>
      <c r="AV8" s="72">
        <v>71</v>
      </c>
      <c r="AW8" s="72">
        <v>68</v>
      </c>
      <c r="AX8" s="72">
        <v>73</v>
      </c>
      <c r="AY8" s="72">
        <v>60</v>
      </c>
      <c r="AZ8" s="72">
        <v>79</v>
      </c>
      <c r="BA8" s="72">
        <v>56</v>
      </c>
      <c r="BB8" s="72">
        <v>42</v>
      </c>
      <c r="BC8" s="72">
        <v>44</v>
      </c>
      <c r="BD8" s="72">
        <v>45</v>
      </c>
      <c r="BE8" s="72">
        <v>30</v>
      </c>
      <c r="BF8" s="71">
        <v>12.2</v>
      </c>
      <c r="BG8" s="71">
        <v>7.7</v>
      </c>
      <c r="BH8" s="71">
        <v>20</v>
      </c>
      <c r="BI8" s="71">
        <v>2.9</v>
      </c>
      <c r="BJ8" s="71">
        <v>32.799999999999997</v>
      </c>
      <c r="BK8" s="71">
        <v>11.2</v>
      </c>
      <c r="BL8" s="71">
        <v>8</v>
      </c>
      <c r="BM8" s="71">
        <v>13.7</v>
      </c>
      <c r="BN8" s="71">
        <v>7.5</v>
      </c>
      <c r="BO8" s="71">
        <v>1.9</v>
      </c>
      <c r="BP8" s="68">
        <v>26.3</v>
      </c>
      <c r="BQ8" s="72">
        <v>5299</v>
      </c>
      <c r="BR8" s="72">
        <v>2801</v>
      </c>
      <c r="BS8" s="72">
        <v>10125</v>
      </c>
      <c r="BT8" s="73">
        <v>-79</v>
      </c>
      <c r="BU8" s="73">
        <v>18704</v>
      </c>
      <c r="BV8" s="72">
        <v>19615</v>
      </c>
      <c r="BW8" s="72">
        <v>21116</v>
      </c>
      <c r="BX8" s="72">
        <v>20714</v>
      </c>
      <c r="BY8" s="72">
        <v>16622</v>
      </c>
      <c r="BZ8" s="72">
        <v>15790</v>
      </c>
      <c r="CA8" s="70">
        <v>16102</v>
      </c>
      <c r="CB8" s="71" t="s">
        <v>125</v>
      </c>
      <c r="CC8" s="71" t="s">
        <v>125</v>
      </c>
      <c r="CD8" s="71" t="s">
        <v>125</v>
      </c>
      <c r="CE8" s="71" t="s">
        <v>125</v>
      </c>
      <c r="CF8" s="71" t="s">
        <v>125</v>
      </c>
      <c r="CG8" s="71" t="s">
        <v>125</v>
      </c>
      <c r="CH8" s="71" t="s">
        <v>125</v>
      </c>
      <c r="CI8" s="71" t="s">
        <v>125</v>
      </c>
      <c r="CJ8" s="71" t="s">
        <v>125</v>
      </c>
      <c r="CK8" s="71" t="s">
        <v>125</v>
      </c>
      <c r="CL8" s="68" t="s">
        <v>125</v>
      </c>
      <c r="CM8" s="70">
        <v>0</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141.9</v>
      </c>
      <c r="DF8" s="71">
        <v>181.6</v>
      </c>
      <c r="DG8" s="71">
        <v>148.9</v>
      </c>
      <c r="DH8" s="71">
        <v>135.30000000000001</v>
      </c>
      <c r="DI8" s="71">
        <v>110.8</v>
      </c>
      <c r="DJ8" s="68">
        <v>103.6</v>
      </c>
      <c r="DK8" s="71">
        <v>82.3</v>
      </c>
      <c r="DL8" s="71">
        <v>86</v>
      </c>
      <c r="DM8" s="71">
        <v>87.8</v>
      </c>
      <c r="DN8" s="71">
        <v>90.9</v>
      </c>
      <c r="DO8" s="71">
        <v>93.3</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kwg</cp:lastModifiedBy>
  <cp:lastPrinted>2020-02-05T07:03:01Z</cp:lastPrinted>
  <dcterms:created xsi:type="dcterms:W3CDTF">2019-12-05T07:20:50Z</dcterms:created>
  <dcterms:modified xsi:type="dcterms:W3CDTF">2020-02-05T07:06:57Z</dcterms:modified>
  <cp:category/>
</cp:coreProperties>
</file>