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J7IHWD/jA/S8W5vjYnOUD7VROhAgPW4/qzbutl1Taotfpac+lNCH/dDS8WjXmxtMasWzaH40l6Wjb/E3Q2seA==" workbookSaltValue="xs4XA13U884hsXApvUMds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MA51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FX51" i="4"/>
  <c r="KO30" i="4"/>
  <c r="AV76" i="4"/>
  <c r="KO51" i="4"/>
  <c r="LE76" i="4"/>
  <c r="FX30" i="4"/>
  <c r="HP76" i="4"/>
  <c r="HA76" i="4"/>
  <c r="AN51" i="4"/>
  <c r="FE30" i="4"/>
  <c r="AN30" i="4"/>
  <c r="JV51" i="4"/>
  <c r="KP76" i="4"/>
  <c r="FE51" i="4"/>
  <c r="AG76" i="4"/>
  <c r="JV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<sst xmlns="http://schemas.openxmlformats.org/spreadsheetml/2006/main" count="278" uniqueCount="147">
  <si>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</si>
  <si>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</si>
  <si>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</si>
  <si>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</si>
  <si>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</si>
  <si>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</si>
  <si>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</si>
  <si>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</si>
  <si>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</si>
  <si>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</si>
  <si>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</si>
  <si>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</si>
  <si>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</si>
  <si>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</si>
  <si>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</si>
  <si>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</si>
  <si>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</si>
  <si>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</si>
  <si>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</si>
  <si>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</si>
  <si>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</si>
  <si>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</si>
  <si>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</si>
  <si>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</si>
  <si>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</si>
  <si>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</si>
  <si>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</si>
  <si>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</si>
  <si>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</si>
  <si>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</si>
  <si>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</si>
  <si>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</si>
  <si>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</si>
  <si>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</si>
  <si>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</si>
  <si>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</si>
  <si>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</si>
  <si>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</si>
  <si>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</si>
  <si>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</si>
  <si>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</si>
  <si>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</si>
  <si>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</si>
  <si>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</si>
  <si>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</si>
  <si>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</si>
  <si>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</si>
  <si>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</si>
  <si>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</si>
  <si>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</si>
  <si>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</si>
  <si>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</si>
  <si>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</si>
  <si>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</si>
  <si>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</si>
  <si>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</si>
  <si>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</si>
  <si>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</si>
  <si>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</si>
  <si>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</si>
  <si>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</si>
  <si>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</si>
  <si>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</si>
  <si>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</si>
  <si>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</si>
  <si>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</si>
  <si>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</si>
  <si>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</si>
  <si>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</si>
  <si>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</si>
  <si>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</si>
  <si>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</si>
  <si>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</si>
  <si>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</si>
  <si>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</si>
  <si>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</si>
  <si>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</si>
  <si>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</si>
  <si>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</si>
  <si>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</si>
  <si>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</si>
  <si>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</si>
  <si>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</si>
  <si>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</si>
  <si>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</si>
  <si>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</si>
  <si>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</si>
  <si>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</si>
  <si>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</si>
  <si>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</si>
  <si>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</si>
  <si>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</si>
  <si>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</si>
  <si>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</si>
  <si>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</si>
  <si>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</si>
  <si>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</si>
  <si>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</si>
  <si>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</si>
  <si>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</si>
  <si>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</si>
  <si>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</si>
  <si>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</si>
  <si>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</si>
  <si>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</si>
  <si>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</si>
  <si>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</si>
  <si>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</si>
  <si>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</si>
  <si>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</si>
  <si>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</si>
  <si>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</si>
  <si>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</si>
  <si>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</si>
  <si>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</si>
  <si>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</si>
  <si>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</si>
  <si>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</si>
  <si>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</si>
  <si>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</si>
  <si>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</si>
  <si>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</si>
  <si>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</si>
  <si>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</si>
  <si>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</si>
  <si>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埼玉県　川口市</t>
  </si>
  <si>
    <t>川口駅南地下公共駐車場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</si>
  <si>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</si>
  <si>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</si>
  <si>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</si>
  <si>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</si>
  <si>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</si>
  <si>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</si>
  <si>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</si>
  <si>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</si>
  <si>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</si>
  <si>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</si>
  <si>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</si>
  <si>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</si>
  <si>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</si>
  <si>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</si>
  <si>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</si>
  <si>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</si>
  <si>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⑪稼働率について、当施設については全国平均及び類似施設平均を上回っており、駐車場施設としての需要は大きいと判断されます。</t>
    <rPh sb="1" eb="3">
      <t>カドウ</t>
    </rPh>
    <rPh sb="3" eb="4">
      <t>リツ</t>
    </rPh>
    <rPh sb="9" eb="10">
      <t>トウ</t>
    </rPh>
    <rPh sb="10" eb="12">
      <t>シセツ</t>
    </rPh>
    <rPh sb="17" eb="19">
      <t>ゼンコク</t>
    </rPh>
    <rPh sb="19" eb="21">
      <t>ヘイキン</t>
    </rPh>
    <rPh sb="21" eb="22">
      <t>オヨ</t>
    </rPh>
    <rPh sb="23" eb="25">
      <t>ルイジ</t>
    </rPh>
    <rPh sb="25" eb="27">
      <t>シセツ</t>
    </rPh>
    <rPh sb="27" eb="29">
      <t>ヘイキン</t>
    </rPh>
    <rPh sb="37" eb="40">
      <t>チュウシャジョウ</t>
    </rPh>
    <rPh sb="40" eb="42">
      <t>シセツ</t>
    </rPh>
    <rPh sb="46" eb="48">
      <t>ジュヨウ</t>
    </rPh>
    <rPh sb="49" eb="50">
      <t>オオ</t>
    </rPh>
    <rPh sb="53" eb="55">
      <t>ハンダン</t>
    </rPh>
    <phoneticPr fontId="15"/>
  </si>
  <si>
    <t>①収益的収支比率が100％を大きく下回っておりますが、地方債の償還が完了する令和7年度以降は大幅に改善する見込みです。
②他会計補助金比率、③駐車台数一台あたりの他会計補助金額については、類似施設平均を下回っており、他会計への依存度は低いと判断されます。
④売上高GOP比率については、全国平均及び類似施設平均を大きく上回っており、施設の営業に関する収益性は高いと判断できます。
⑤EBITDAについては、経年比較において減少傾向にありますが、地方債の償還が完了する令和7年度以降は大幅に改善する見込みです。</t>
    <rPh sb="1" eb="4">
      <t>シュウエキテキ</t>
    </rPh>
    <rPh sb="4" eb="6">
      <t>シュウシ</t>
    </rPh>
    <rPh sb="6" eb="8">
      <t>ヒリツ</t>
    </rPh>
    <rPh sb="14" eb="15">
      <t>オオ</t>
    </rPh>
    <rPh sb="17" eb="18">
      <t>シタ</t>
    </rPh>
    <rPh sb="18" eb="19">
      <t>マワ</t>
    </rPh>
    <rPh sb="27" eb="30">
      <t>チホウサイ</t>
    </rPh>
    <rPh sb="31" eb="33">
      <t>ショウカン</t>
    </rPh>
    <rPh sb="34" eb="36">
      <t>カンリョウ</t>
    </rPh>
    <rPh sb="38" eb="40">
      <t>レイワ</t>
    </rPh>
    <rPh sb="41" eb="43">
      <t>ネンド</t>
    </rPh>
    <rPh sb="43" eb="45">
      <t>イコウ</t>
    </rPh>
    <rPh sb="46" eb="48">
      <t>オオハバ</t>
    </rPh>
    <rPh sb="49" eb="51">
      <t>カイゼン</t>
    </rPh>
    <rPh sb="53" eb="55">
      <t>ミコ</t>
    </rPh>
    <rPh sb="117" eb="118">
      <t>ヒク</t>
    </rPh>
    <rPh sb="120" eb="122">
      <t>ハンダン</t>
    </rPh>
    <rPh sb="143" eb="145">
      <t>ゼンコク</t>
    </rPh>
    <rPh sb="145" eb="147">
      <t>ヘイキン</t>
    </rPh>
    <rPh sb="147" eb="148">
      <t>オヨ</t>
    </rPh>
    <rPh sb="203" eb="205">
      <t>ケイネン</t>
    </rPh>
    <rPh sb="205" eb="207">
      <t>ヒカク</t>
    </rPh>
    <rPh sb="211" eb="213">
      <t>ゲンショウ</t>
    </rPh>
    <rPh sb="213" eb="215">
      <t>ケイコウ</t>
    </rPh>
    <rPh sb="222" eb="225">
      <t>チホウサイ</t>
    </rPh>
    <rPh sb="226" eb="228">
      <t>ショウカン</t>
    </rPh>
    <rPh sb="229" eb="231">
      <t>カンリョウ</t>
    </rPh>
    <rPh sb="233" eb="235">
      <t>レイワ</t>
    </rPh>
    <rPh sb="236" eb="238">
      <t>ネンド</t>
    </rPh>
    <rPh sb="238" eb="240">
      <t>イコウ</t>
    </rPh>
    <rPh sb="241" eb="243">
      <t>オオハバ</t>
    </rPh>
    <rPh sb="244" eb="246">
      <t>カイゼン</t>
    </rPh>
    <rPh sb="248" eb="250">
      <t>ミコ</t>
    </rPh>
    <phoneticPr fontId="15"/>
  </si>
  <si>
    <t>⑥有形固定資産減価償却率について、当施設は地方公営企業法非適用事業であるため、指標は算出されません。
⑦敷地の地価については、当施設は再開発事業で整備された複合施設の地下にあり、保留床を取得して設置したものであるため、当施設単体の地価は算出されません。
⑧設備投資見込額については、現在調査を行っており、算出できておりません。
⑨累積欠損金比率について、当施設は地方公営企業法非適用事業であるため、指標は算出されません。
⑩企業債残高対料金収入比率について、全国平均及び類似施設平均を大きく上回っておりますが、経年比較では減少傾向にあり、令和７年度には償還が完了する見込みです。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7" eb="18">
      <t>トウ</t>
    </rPh>
    <rPh sb="18" eb="20">
      <t>シセツ</t>
    </rPh>
    <rPh sb="21" eb="23">
      <t>チホウ</t>
    </rPh>
    <rPh sb="23" eb="25">
      <t>コウエイ</t>
    </rPh>
    <rPh sb="25" eb="27">
      <t>キギョウ</t>
    </rPh>
    <rPh sb="27" eb="28">
      <t>ホウ</t>
    </rPh>
    <rPh sb="28" eb="29">
      <t>ヒ</t>
    </rPh>
    <rPh sb="29" eb="31">
      <t>テキヨウ</t>
    </rPh>
    <rPh sb="31" eb="33">
      <t>ジギョウ</t>
    </rPh>
    <rPh sb="39" eb="41">
      <t>シヒョウ</t>
    </rPh>
    <rPh sb="42" eb="44">
      <t>サンシュツ</t>
    </rPh>
    <rPh sb="52" eb="54">
      <t>シキチ</t>
    </rPh>
    <rPh sb="55" eb="57">
      <t>チカ</t>
    </rPh>
    <rPh sb="63" eb="64">
      <t>トウ</t>
    </rPh>
    <rPh sb="64" eb="66">
      <t>シセツ</t>
    </rPh>
    <rPh sb="67" eb="70">
      <t>サイカイハツ</t>
    </rPh>
    <rPh sb="70" eb="72">
      <t>ジギョウ</t>
    </rPh>
    <rPh sb="73" eb="75">
      <t>セイビ</t>
    </rPh>
    <rPh sb="78" eb="80">
      <t>フクゴウ</t>
    </rPh>
    <rPh sb="80" eb="82">
      <t>シセツ</t>
    </rPh>
    <rPh sb="83" eb="85">
      <t>チカ</t>
    </rPh>
    <rPh sb="89" eb="91">
      <t>ホリュウ</t>
    </rPh>
    <rPh sb="91" eb="92">
      <t>ユカ</t>
    </rPh>
    <rPh sb="93" eb="95">
      <t>シュトク</t>
    </rPh>
    <rPh sb="97" eb="99">
      <t>セッチ</t>
    </rPh>
    <rPh sb="109" eb="110">
      <t>トウ</t>
    </rPh>
    <rPh sb="110" eb="112">
      <t>シセツ</t>
    </rPh>
    <rPh sb="112" eb="114">
      <t>タンタイ</t>
    </rPh>
    <rPh sb="115" eb="117">
      <t>チカ</t>
    </rPh>
    <rPh sb="118" eb="120">
      <t>サンシュツ</t>
    </rPh>
    <rPh sb="128" eb="130">
      <t>セツビ</t>
    </rPh>
    <rPh sb="130" eb="132">
      <t>トウシ</t>
    </rPh>
    <rPh sb="132" eb="134">
      <t>ミコ</t>
    </rPh>
    <rPh sb="134" eb="135">
      <t>ガク</t>
    </rPh>
    <rPh sb="141" eb="143">
      <t>ゲンザイ</t>
    </rPh>
    <rPh sb="143" eb="145">
      <t>チョウサ</t>
    </rPh>
    <rPh sb="146" eb="147">
      <t>オコナ</t>
    </rPh>
    <rPh sb="152" eb="154">
      <t>サンシュツ</t>
    </rPh>
    <rPh sb="165" eb="167">
      <t>ルイセキ</t>
    </rPh>
    <rPh sb="167" eb="170">
      <t>ケッソンキン</t>
    </rPh>
    <rPh sb="170" eb="172">
      <t>ヒリツ</t>
    </rPh>
    <rPh sb="212" eb="214">
      <t>キギョウ</t>
    </rPh>
    <rPh sb="229" eb="231">
      <t>ゼンコク</t>
    </rPh>
    <rPh sb="231" eb="233">
      <t>ヘイキン</t>
    </rPh>
    <rPh sb="233" eb="234">
      <t>オヨ</t>
    </rPh>
    <rPh sb="235" eb="237">
      <t>ルイジ</t>
    </rPh>
    <rPh sb="237" eb="239">
      <t>シセツ</t>
    </rPh>
    <rPh sb="239" eb="241">
      <t>ヘイキン</t>
    </rPh>
    <rPh sb="245" eb="247">
      <t>ウワマワ</t>
    </rPh>
    <rPh sb="255" eb="257">
      <t>ケイネン</t>
    </rPh>
    <rPh sb="257" eb="259">
      <t>ヒカク</t>
    </rPh>
    <rPh sb="261" eb="263">
      <t>ゲンショウ</t>
    </rPh>
    <rPh sb="263" eb="265">
      <t>ケイコウ</t>
    </rPh>
    <rPh sb="269" eb="271">
      <t>レイワ</t>
    </rPh>
    <rPh sb="272" eb="274">
      <t>ネンド</t>
    </rPh>
    <rPh sb="276" eb="278">
      <t>ショウカン</t>
    </rPh>
    <rPh sb="279" eb="281">
      <t>カンリョウ</t>
    </rPh>
    <rPh sb="283" eb="285">
      <t>ミコ</t>
    </rPh>
    <phoneticPr fontId="15"/>
  </si>
  <si>
    <t>当施設については、川口駅周辺の駐車場不足に起因する道路機能の低下を解消し、交通の円滑化と健全な都市機能の更新を目的として、平成１８年度に設置されたものであります。
収益等の状況については、料金収入に対して地方債の償還金が非常に大きく、収益的収支比率においては赤字の状態が続いております。
しかしながら、稼働率は高い水準を保っており、駐車場施設としての需要は大きいと判断できます。
計画どおりに償還を進めており、令和７年度には償還が完了する予定であるため、それ以降は収益等の状況は大きく改善し、健全な経営状態となることが見込まれます。</t>
    <rPh sb="0" eb="1">
      <t>トウ</t>
    </rPh>
    <rPh sb="1" eb="3">
      <t>シセツ</t>
    </rPh>
    <rPh sb="9" eb="12">
      <t>カワグチエキ</t>
    </rPh>
    <rPh sb="12" eb="14">
      <t>シュウヘン</t>
    </rPh>
    <rPh sb="15" eb="18">
      <t>チュウシャジョウ</t>
    </rPh>
    <rPh sb="18" eb="20">
      <t>ブソク</t>
    </rPh>
    <rPh sb="21" eb="23">
      <t>キイン</t>
    </rPh>
    <rPh sb="25" eb="27">
      <t>ドウロ</t>
    </rPh>
    <rPh sb="27" eb="29">
      <t>キノウ</t>
    </rPh>
    <rPh sb="30" eb="32">
      <t>テイカ</t>
    </rPh>
    <rPh sb="33" eb="35">
      <t>カイショウ</t>
    </rPh>
    <rPh sb="37" eb="39">
      <t>コウツウ</t>
    </rPh>
    <rPh sb="40" eb="43">
      <t>エンカツカ</t>
    </rPh>
    <rPh sb="44" eb="46">
      <t>ケンゼン</t>
    </rPh>
    <rPh sb="47" eb="49">
      <t>トシ</t>
    </rPh>
    <rPh sb="49" eb="51">
      <t>キノウ</t>
    </rPh>
    <rPh sb="52" eb="54">
      <t>コウシン</t>
    </rPh>
    <rPh sb="55" eb="57">
      <t>モクテキ</t>
    </rPh>
    <rPh sb="61" eb="63">
      <t>ヘイセイ</t>
    </rPh>
    <rPh sb="65" eb="67">
      <t>ネンド</t>
    </rPh>
    <rPh sb="68" eb="70">
      <t>セッチ</t>
    </rPh>
    <rPh sb="82" eb="85">
      <t>シュウエキトウ</t>
    </rPh>
    <rPh sb="86" eb="88">
      <t>ジョウキョウ</t>
    </rPh>
    <rPh sb="94" eb="96">
      <t>リョウキン</t>
    </rPh>
    <rPh sb="96" eb="98">
      <t>シュウニュウ</t>
    </rPh>
    <rPh sb="99" eb="100">
      <t>タイ</t>
    </rPh>
    <rPh sb="102" eb="105">
      <t>チホウサイ</t>
    </rPh>
    <rPh sb="106" eb="108">
      <t>ショウカン</t>
    </rPh>
    <rPh sb="108" eb="109">
      <t>キン</t>
    </rPh>
    <rPh sb="110" eb="112">
      <t>ヒジョウ</t>
    </rPh>
    <rPh sb="113" eb="114">
      <t>オオ</t>
    </rPh>
    <rPh sb="117" eb="120">
      <t>シュウエキテキ</t>
    </rPh>
    <rPh sb="120" eb="122">
      <t>シュウシ</t>
    </rPh>
    <rPh sb="122" eb="124">
      <t>ヒリツ</t>
    </rPh>
    <rPh sb="129" eb="131">
      <t>アカジ</t>
    </rPh>
    <rPh sb="132" eb="134">
      <t>ジョウタイ</t>
    </rPh>
    <rPh sb="135" eb="136">
      <t>ツヅ</t>
    </rPh>
    <rPh sb="151" eb="153">
      <t>カドウ</t>
    </rPh>
    <rPh sb="153" eb="154">
      <t>リツ</t>
    </rPh>
    <rPh sb="155" eb="156">
      <t>タカ</t>
    </rPh>
    <rPh sb="157" eb="159">
      <t>スイジュン</t>
    </rPh>
    <rPh sb="160" eb="161">
      <t>タモ</t>
    </rPh>
    <rPh sb="166" eb="169">
      <t>チュウシャジョウ</t>
    </rPh>
    <rPh sb="169" eb="171">
      <t>シセツ</t>
    </rPh>
    <rPh sb="175" eb="177">
      <t>ジュヨウ</t>
    </rPh>
    <rPh sb="178" eb="179">
      <t>オオ</t>
    </rPh>
    <rPh sb="182" eb="184">
      <t>ハンダン</t>
    </rPh>
    <rPh sb="190" eb="192">
      <t>ケイカク</t>
    </rPh>
    <rPh sb="196" eb="198">
      <t>ショウカン</t>
    </rPh>
    <rPh sb="199" eb="200">
      <t>スス</t>
    </rPh>
    <rPh sb="205" eb="207">
      <t>レイワ</t>
    </rPh>
    <rPh sb="208" eb="210">
      <t>ネンド</t>
    </rPh>
    <rPh sb="212" eb="214">
      <t>ショウカン</t>
    </rPh>
    <rPh sb="215" eb="217">
      <t>カンリョウ</t>
    </rPh>
    <rPh sb="219" eb="221">
      <t>ヨテイ</t>
    </rPh>
    <rPh sb="229" eb="231">
      <t>イコウ</t>
    </rPh>
    <rPh sb="232" eb="234">
      <t>シュウエキ</t>
    </rPh>
    <rPh sb="234" eb="235">
      <t>トウ</t>
    </rPh>
    <rPh sb="236" eb="238">
      <t>ジョウキョウ</t>
    </rPh>
    <rPh sb="239" eb="240">
      <t>オオ</t>
    </rPh>
    <rPh sb="242" eb="244">
      <t>カイゼン</t>
    </rPh>
    <rPh sb="246" eb="248">
      <t>ケンゼン</t>
    </rPh>
    <rPh sb="249" eb="251">
      <t>ケイエイ</t>
    </rPh>
    <rPh sb="251" eb="253">
      <t>ジョウタイ</t>
    </rPh>
    <rPh sb="259" eb="261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</si>
</sst>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56.9</c:v>
                </c:pt>
                <c:pt idx="1">
                  <c:v>55.7</c:v>
                </c:pt>
                <c:pt idx="2">
                  <c:v>55.7</c:v>
                </c:pt>
                <c:pt idx="3">
                  <c:v>56.9</c:v>
                </c:pt>
                <c:pt idx="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90-4B72-B101-CCC52B57B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78912"/>
        <c:axId val="17788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133.5</c:v>
                </c:pt>
                <c:pt idx="2">
                  <c:v>136.30000000000001</c:v>
                </c:pt>
                <c:pt idx="3">
                  <c:v>130.9</c:v>
                </c:pt>
                <c:pt idx="4">
                  <c:v>155.30000000000001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90-4B72-B101-CCC52B57B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78912"/>
        <c:axId val="177889280"/>
      </c:lineChart>
      <c:dateAx>
        <c:axId val="17787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889280"/>
        <c:crosses val="autoZero"/>
        <c:auto val="1"/>
        <c:lblOffset val="100"/>
        <c:baseTimeUnit val="years"/>
      </c:dateAx>
      <c:valAx>
        <c:axId val="17788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7878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932.2</c:v>
                </c:pt>
                <c:pt idx="1">
                  <c:v>828.9</c:v>
                </c:pt>
                <c:pt idx="2">
                  <c:v>780.7</c:v>
                </c:pt>
                <c:pt idx="3">
                  <c:v>648.20000000000005</c:v>
                </c:pt>
                <c:pt idx="4">
                  <c:v>582.29999999999995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D-46D4-AD49-E23C797A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98752"/>
        <c:axId val="18470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141.9</c:v>
                </c:pt>
                <c:pt idx="1">
                  <c:v>181.6</c:v>
                </c:pt>
                <c:pt idx="2">
                  <c:v>148.9</c:v>
                </c:pt>
                <c:pt idx="3">
                  <c:v>135.30000000000001</c:v>
                </c:pt>
                <c:pt idx="4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AD-46D4-AD49-E23C797A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98752"/>
        <c:axId val="184705024"/>
      </c:lineChart>
      <c:dateAx>
        <c:axId val="18469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705024"/>
        <c:crosses val="autoZero"/>
        <c:auto val="1"/>
        <c:lblOffset val="100"/>
        <c:baseTimeUnit val="years"/>
      </c:dateAx>
      <c:valAx>
        <c:axId val="18470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4698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1C-433F-8C87-C06820BC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23936"/>
        <c:axId val="18442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1C-433F-8C87-C06820BCD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23936"/>
        <c:axId val="184425856"/>
      </c:lineChart>
      <c:dateAx>
        <c:axId val="1844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25856"/>
        <c:crosses val="autoZero"/>
        <c:auto val="1"/>
        <c:lblOffset val="100"/>
        <c:baseTimeUnit val="years"/>
      </c:dateAx>
      <c:valAx>
        <c:axId val="18442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4423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10-4531-89AF-12B6DEB96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72704"/>
        <c:axId val="18447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10-4531-89AF-12B6DEB96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2704"/>
        <c:axId val="184474624"/>
      </c:lineChart>
      <c:dateAx>
        <c:axId val="18447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74624"/>
        <c:crosses val="autoZero"/>
        <c:auto val="1"/>
        <c:lblOffset val="100"/>
        <c:baseTimeUnit val="years"/>
      </c:dateAx>
      <c:valAx>
        <c:axId val="18447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4472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2.6</c:v>
                </c:pt>
                <c:pt idx="1">
                  <c:v>2.6</c:v>
                </c:pt>
                <c:pt idx="2">
                  <c:v>2.9</c:v>
                </c:pt>
                <c:pt idx="3">
                  <c:v>2.8</c:v>
                </c:pt>
                <c:pt idx="4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74-4FF5-9C44-329241B71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11104"/>
        <c:axId val="18452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7.6</c:v>
                </c:pt>
                <c:pt idx="1">
                  <c:v>7.1</c:v>
                </c:pt>
                <c:pt idx="2">
                  <c:v>5.5</c:v>
                </c:pt>
                <c:pt idx="3">
                  <c:v>5.2</c:v>
                </c:pt>
                <c:pt idx="4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74-4FF5-9C44-329241B71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11104"/>
        <c:axId val="184521472"/>
      </c:lineChart>
      <c:dateAx>
        <c:axId val="18451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21472"/>
        <c:crosses val="autoZero"/>
        <c:auto val="1"/>
        <c:lblOffset val="100"/>
        <c:baseTimeUnit val="years"/>
      </c:dateAx>
      <c:valAx>
        <c:axId val="18452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4511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27</c:v>
                </c:pt>
                <c:pt idx="1">
                  <c:v>27</c:v>
                </c:pt>
                <c:pt idx="2">
                  <c:v>30</c:v>
                </c:pt>
                <c:pt idx="3">
                  <c:v>29</c:v>
                </c:pt>
                <c:pt idx="4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62-4B75-9FCA-7418F0AC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29504"/>
        <c:axId val="18463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79</c:v>
                </c:pt>
                <c:pt idx="1">
                  <c:v>56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62-4B75-9FCA-7418F0AC5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29504"/>
        <c:axId val="184631680"/>
      </c:lineChart>
      <c:dateAx>
        <c:axId val="18462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31680"/>
        <c:crosses val="autoZero"/>
        <c:auto val="1"/>
        <c:lblOffset val="100"/>
        <c:baseTimeUnit val="years"/>
      </c:dateAx>
      <c:valAx>
        <c:axId val="18463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4629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239.9</c:v>
                </c:pt>
                <c:pt idx="1">
                  <c:v>239.1</c:v>
                </c:pt>
                <c:pt idx="2">
                  <c:v>239.1</c:v>
                </c:pt>
                <c:pt idx="3">
                  <c:v>244</c:v>
                </c:pt>
                <c:pt idx="4">
                  <c:v>249.6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66-4B4A-95A1-EFBBA6CAA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74176"/>
        <c:axId val="18475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167.7</c:v>
                </c:pt>
                <c:pt idx="1">
                  <c:v>169.3</c:v>
                </c:pt>
                <c:pt idx="2">
                  <c:v>166.6</c:v>
                </c:pt>
                <c:pt idx="3">
                  <c:v>164.4</c:v>
                </c:pt>
                <c:pt idx="4">
                  <c:v>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66-4B4A-95A1-EFBBA6CAA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74176"/>
        <c:axId val="184750080"/>
      </c:lineChart>
      <c:dateAx>
        <c:axId val="18467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750080"/>
        <c:crosses val="autoZero"/>
        <c:auto val="1"/>
        <c:lblOffset val="100"/>
        <c:baseTimeUnit val="years"/>
      </c:dateAx>
      <c:valAx>
        <c:axId val="18475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467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69.2</c:v>
                </c:pt>
                <c:pt idx="2">
                  <c:v>68.5</c:v>
                </c:pt>
                <c:pt idx="3">
                  <c:v>69.599999999999994</c:v>
                </c:pt>
                <c:pt idx="4">
                  <c:v>67.7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7F-409F-AE4E-C35BFAF9F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92576"/>
        <c:axId val="18479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8</c:v>
                </c:pt>
                <c:pt idx="2">
                  <c:v>13.7</c:v>
                </c:pt>
                <c:pt idx="3">
                  <c:v>7.5</c:v>
                </c:pt>
                <c:pt idx="4">
                  <c:v>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7F-409F-AE4E-C35BFAF9F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92576"/>
        <c:axId val="184794496"/>
      </c:lineChart>
      <c:dateAx>
        <c:axId val="18479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794496"/>
        <c:crosses val="autoZero"/>
        <c:auto val="1"/>
        <c:lblOffset val="100"/>
        <c:baseTimeUnit val="years"/>
      </c:dateAx>
      <c:valAx>
        <c:axId val="18479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4792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16256</c:v>
                </c:pt>
                <c:pt idx="1">
                  <c:v>14387</c:v>
                </c:pt>
                <c:pt idx="2">
                  <c:v>12059</c:v>
                </c:pt>
                <c:pt idx="3">
                  <c:v>10205</c:v>
                </c:pt>
                <c:pt idx="4">
                  <c:v>7514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DE-48EE-A37D-A4A4C91B1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836864"/>
        <c:axId val="1848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19615</c:v>
                </c:pt>
                <c:pt idx="1">
                  <c:v>21116</c:v>
                </c:pt>
                <c:pt idx="2">
                  <c:v>20714</c:v>
                </c:pt>
                <c:pt idx="3">
                  <c:v>16622</c:v>
                </c:pt>
                <c:pt idx="4">
                  <c:v>15790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DE-48EE-A37D-A4A4C91B1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36864"/>
        <c:axId val="184838784"/>
      </c:lineChart>
      <c:dateAx>
        <c:axId val="18483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838784"/>
        <c:crosses val="autoZero"/>
        <c:auto val="1"/>
        <c:lblOffset val="100"/>
        <c:baseTimeUnit val="years"/>
      </c:dateAx>
      <c:valAx>
        <c:axId val="18483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483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2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埼玉県川口市　川口駅南地下公共駐車場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9174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248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56.9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55.7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55.7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56.9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2.6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2.6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2.9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2.8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3.1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239.9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239.1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239.1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244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249.6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135.30000000000001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133.5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136.30000000000001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130.9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155.30000000000001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7.6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7.1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5.5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5.2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167.7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169.3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166.6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164.4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165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27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27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30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29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32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67.3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69.2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68.5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69.599999999999994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67.7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16256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14387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12059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10205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7514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79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42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44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11.2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8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13.7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7.5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19615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21116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20714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16622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15790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146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932.2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828.9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780.7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648.20000000000005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582.29999999999995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141.9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181.6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148.9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135.30000000000001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110.8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DI/niUVrHPpUQ4cm2CIg+OKf69QiNTNdyWKu10u+CbsE7LXBU50rtIbQDqNsBJdWtb27Ue2xQo02xFZU/ET2w==" saltValue="d0LQUmV3Rm8BjFlCynQe8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91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100</v>
      </c>
      <c r="AW5" s="59" t="s">
        <v>103</v>
      </c>
      <c r="AX5" s="59" t="s">
        <v>104</v>
      </c>
      <c r="AY5" s="59" t="s">
        <v>102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99</v>
      </c>
      <c r="BG5" s="59" t="s">
        <v>105</v>
      </c>
      <c r="BH5" s="59" t="s">
        <v>106</v>
      </c>
      <c r="BI5" s="59" t="s">
        <v>91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107</v>
      </c>
      <c r="BR5" s="59" t="s">
        <v>108</v>
      </c>
      <c r="BS5" s="59" t="s">
        <v>109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100</v>
      </c>
      <c r="CD5" s="59" t="s">
        <v>110</v>
      </c>
      <c r="CE5" s="59" t="s">
        <v>111</v>
      </c>
      <c r="CF5" s="59" t="s">
        <v>112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107</v>
      </c>
      <c r="CP5" s="59" t="s">
        <v>105</v>
      </c>
      <c r="CQ5" s="59" t="s">
        <v>103</v>
      </c>
      <c r="CR5" s="59" t="s">
        <v>113</v>
      </c>
      <c r="CS5" s="59" t="s">
        <v>114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115</v>
      </c>
      <c r="DA5" s="59" t="s">
        <v>116</v>
      </c>
      <c r="DB5" s="59" t="s">
        <v>117</v>
      </c>
      <c r="DC5" s="59" t="s">
        <v>113</v>
      </c>
      <c r="DD5" s="59" t="s">
        <v>114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118</v>
      </c>
      <c r="DL5" s="59" t="s">
        <v>89</v>
      </c>
      <c r="DM5" s="59" t="s">
        <v>106</v>
      </c>
      <c r="DN5" s="59" t="s">
        <v>104</v>
      </c>
      <c r="DO5" s="59" t="s">
        <v>112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119</v>
      </c>
      <c r="B6" s="60">
        <f>B8</f>
        <v>2018</v>
      </c>
      <c r="C6" s="60">
        <f t="shared" ref="C6:X6" si="1">C8</f>
        <v>112038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埼玉県川口市</v>
      </c>
      <c r="I6" s="60" t="str">
        <f t="shared" si="1"/>
        <v>川口駅南地下公共駐車場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13</v>
      </c>
      <c r="S6" s="62" t="str">
        <f t="shared" si="1"/>
        <v>駅</v>
      </c>
      <c r="T6" s="62" t="str">
        <f t="shared" si="1"/>
        <v>無</v>
      </c>
      <c r="U6" s="63">
        <f t="shared" si="1"/>
        <v>9174</v>
      </c>
      <c r="V6" s="63">
        <f t="shared" si="1"/>
        <v>248</v>
      </c>
      <c r="W6" s="63">
        <f t="shared" si="1"/>
        <v>400</v>
      </c>
      <c r="X6" s="62" t="str">
        <f t="shared" si="1"/>
        <v>導入なし</v>
      </c>
      <c r="Y6" s="64">
        <f>IF(Y8="-",NA(),Y8)</f>
        <v>56.9</v>
      </c>
      <c r="Z6" s="64">
        <f t="shared" ref="Z6:AH6" si="2">IF(Z8="-",NA(),Z8)</f>
        <v>55.7</v>
      </c>
      <c r="AA6" s="64">
        <f t="shared" si="2"/>
        <v>55.7</v>
      </c>
      <c r="AB6" s="64">
        <f t="shared" si="2"/>
        <v>56.9</v>
      </c>
      <c r="AC6" s="64">
        <f t="shared" si="2"/>
        <v>56</v>
      </c>
      <c r="AD6" s="64">
        <f t="shared" si="2"/>
        <v>135.30000000000001</v>
      </c>
      <c r="AE6" s="64">
        <f t="shared" si="2"/>
        <v>133.5</v>
      </c>
      <c r="AF6" s="64">
        <f t="shared" si="2"/>
        <v>136.30000000000001</v>
      </c>
      <c r="AG6" s="64">
        <f t="shared" si="2"/>
        <v>130.9</v>
      </c>
      <c r="AH6" s="64">
        <f t="shared" si="2"/>
        <v>155.30000000000001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2.6</v>
      </c>
      <c r="AK6" s="64">
        <f t="shared" ref="AK6:AS6" si="3">IF(AK8="-",NA(),AK8)</f>
        <v>2.6</v>
      </c>
      <c r="AL6" s="64">
        <f t="shared" si="3"/>
        <v>2.9</v>
      </c>
      <c r="AM6" s="64">
        <f t="shared" si="3"/>
        <v>2.8</v>
      </c>
      <c r="AN6" s="64">
        <f t="shared" si="3"/>
        <v>3.1</v>
      </c>
      <c r="AO6" s="64">
        <f t="shared" si="3"/>
        <v>7.6</v>
      </c>
      <c r="AP6" s="64">
        <f t="shared" si="3"/>
        <v>7.1</v>
      </c>
      <c r="AQ6" s="64">
        <f t="shared" si="3"/>
        <v>5.5</v>
      </c>
      <c r="AR6" s="64">
        <f t="shared" si="3"/>
        <v>5.2</v>
      </c>
      <c r="AS6" s="64">
        <f t="shared" si="3"/>
        <v>3.9</v>
      </c>
      <c r="AT6" s="61" t="str">
        <f>IF(AT8="-","",IF(AT8="-","【-】","【"&amp;SUBSTITUTE(TEXT(AT8,"#,##0.0"),"-","△")&amp;"】"))</f>
        <v>【5.3】</v>
      </c>
      <c r="AU6" s="65">
        <f>IF(AU8="-",NA(),AU8)</f>
        <v>27</v>
      </c>
      <c r="AV6" s="65">
        <f t="shared" ref="AV6:BD6" si="4">IF(AV8="-",NA(),AV8)</f>
        <v>27</v>
      </c>
      <c r="AW6" s="65">
        <f t="shared" si="4"/>
        <v>30</v>
      </c>
      <c r="AX6" s="65">
        <f t="shared" si="4"/>
        <v>29</v>
      </c>
      <c r="AY6" s="65">
        <f t="shared" si="4"/>
        <v>32</v>
      </c>
      <c r="AZ6" s="65">
        <f t="shared" si="4"/>
        <v>79</v>
      </c>
      <c r="BA6" s="65">
        <f t="shared" si="4"/>
        <v>56</v>
      </c>
      <c r="BB6" s="65">
        <f t="shared" si="4"/>
        <v>42</v>
      </c>
      <c r="BC6" s="65">
        <f t="shared" si="4"/>
        <v>44</v>
      </c>
      <c r="BD6" s="65">
        <f t="shared" si="4"/>
        <v>45</v>
      </c>
      <c r="BE6" s="63" t="str">
        <f>IF(BE8="-","",IF(BE8="-","【-】","【"&amp;SUBSTITUTE(TEXT(BE8,"#,##0"),"-","△")&amp;"】"))</f>
        <v>【30】</v>
      </c>
      <c r="BF6" s="64">
        <f>IF(BF8="-",NA(),BF8)</f>
        <v>67.3</v>
      </c>
      <c r="BG6" s="64">
        <f t="shared" ref="BG6:BO6" si="5">IF(BG8="-",NA(),BG8)</f>
        <v>69.2</v>
      </c>
      <c r="BH6" s="64">
        <f t="shared" si="5"/>
        <v>68.5</v>
      </c>
      <c r="BI6" s="64">
        <f t="shared" si="5"/>
        <v>69.599999999999994</v>
      </c>
      <c r="BJ6" s="64">
        <f t="shared" si="5"/>
        <v>67.7</v>
      </c>
      <c r="BK6" s="64">
        <f t="shared" si="5"/>
        <v>11.2</v>
      </c>
      <c r="BL6" s="64">
        <f t="shared" si="5"/>
        <v>8</v>
      </c>
      <c r="BM6" s="64">
        <f t="shared" si="5"/>
        <v>13.7</v>
      </c>
      <c r="BN6" s="64">
        <f t="shared" si="5"/>
        <v>7.5</v>
      </c>
      <c r="BO6" s="64">
        <f t="shared" si="5"/>
        <v>1.9</v>
      </c>
      <c r="BP6" s="61" t="str">
        <f>IF(BP8="-","",IF(BP8="-","【-】","【"&amp;SUBSTITUTE(TEXT(BP8,"#,##0.0"),"-","△")&amp;"】"))</f>
        <v>【26.3】</v>
      </c>
      <c r="BQ6" s="65">
        <f>IF(BQ8="-",NA(),BQ8)</f>
        <v>16256</v>
      </c>
      <c r="BR6" s="65">
        <f t="shared" ref="BR6:BZ6" si="6">IF(BR8="-",NA(),BR8)</f>
        <v>14387</v>
      </c>
      <c r="BS6" s="65">
        <f t="shared" si="6"/>
        <v>12059</v>
      </c>
      <c r="BT6" s="65">
        <f t="shared" si="6"/>
        <v>10205</v>
      </c>
      <c r="BU6" s="65">
        <f t="shared" si="6"/>
        <v>7514</v>
      </c>
      <c r="BV6" s="65">
        <f t="shared" si="6"/>
        <v>19615</v>
      </c>
      <c r="BW6" s="65">
        <f t="shared" si="6"/>
        <v>21116</v>
      </c>
      <c r="BX6" s="65">
        <f t="shared" si="6"/>
        <v>20714</v>
      </c>
      <c r="BY6" s="65">
        <f t="shared" si="6"/>
        <v>16622</v>
      </c>
      <c r="BZ6" s="65">
        <f t="shared" si="6"/>
        <v>15790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932.2</v>
      </c>
      <c r="DA6" s="64">
        <f t="shared" ref="DA6:DI6" si="8">IF(DA8="-",NA(),DA8)</f>
        <v>828.9</v>
      </c>
      <c r="DB6" s="64">
        <f t="shared" si="8"/>
        <v>780.7</v>
      </c>
      <c r="DC6" s="64">
        <f t="shared" si="8"/>
        <v>648.20000000000005</v>
      </c>
      <c r="DD6" s="64">
        <f t="shared" si="8"/>
        <v>582.29999999999995</v>
      </c>
      <c r="DE6" s="64">
        <f t="shared" si="8"/>
        <v>141.9</v>
      </c>
      <c r="DF6" s="64">
        <f t="shared" si="8"/>
        <v>181.6</v>
      </c>
      <c r="DG6" s="64">
        <f t="shared" si="8"/>
        <v>148.9</v>
      </c>
      <c r="DH6" s="64">
        <f t="shared" si="8"/>
        <v>135.30000000000001</v>
      </c>
      <c r="DI6" s="64">
        <f t="shared" si="8"/>
        <v>110.8</v>
      </c>
      <c r="DJ6" s="61" t="str">
        <f>IF(DJ8="-","",IF(DJ8="-","【-】","【"&amp;SUBSTITUTE(TEXT(DJ8,"#,##0.0"),"-","△")&amp;"】"))</f>
        <v>【103.6】</v>
      </c>
      <c r="DK6" s="64">
        <f>IF(DK8="-",NA(),DK8)</f>
        <v>239.9</v>
      </c>
      <c r="DL6" s="64">
        <f t="shared" ref="DL6:DT6" si="9">IF(DL8="-",NA(),DL8)</f>
        <v>239.1</v>
      </c>
      <c r="DM6" s="64">
        <f t="shared" si="9"/>
        <v>239.1</v>
      </c>
      <c r="DN6" s="64">
        <f t="shared" si="9"/>
        <v>244</v>
      </c>
      <c r="DO6" s="64">
        <f t="shared" si="9"/>
        <v>249.6</v>
      </c>
      <c r="DP6" s="64">
        <f t="shared" si="9"/>
        <v>167.7</v>
      </c>
      <c r="DQ6" s="64">
        <f t="shared" si="9"/>
        <v>169.3</v>
      </c>
      <c r="DR6" s="64">
        <f t="shared" si="9"/>
        <v>166.6</v>
      </c>
      <c r="DS6" s="64">
        <f t="shared" si="9"/>
        <v>164.4</v>
      </c>
      <c r="DT6" s="64">
        <f t="shared" si="9"/>
        <v>165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122</v>
      </c>
      <c r="B7" s="60">
        <f t="shared" ref="B7:X7" si="10">B8</f>
        <v>2018</v>
      </c>
      <c r="C7" s="60">
        <f t="shared" si="10"/>
        <v>112038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埼玉県　川口市</v>
      </c>
      <c r="I7" s="60" t="str">
        <f t="shared" si="10"/>
        <v>川口駅南地下公共駐車場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13</v>
      </c>
      <c r="S7" s="62" t="str">
        <f t="shared" si="10"/>
        <v>駅</v>
      </c>
      <c r="T7" s="62" t="str">
        <f t="shared" si="10"/>
        <v>無</v>
      </c>
      <c r="U7" s="63">
        <f t="shared" si="10"/>
        <v>9174</v>
      </c>
      <c r="V7" s="63">
        <f t="shared" si="10"/>
        <v>248</v>
      </c>
      <c r="W7" s="63">
        <f t="shared" si="10"/>
        <v>400</v>
      </c>
      <c r="X7" s="62" t="str">
        <f t="shared" si="10"/>
        <v>導入なし</v>
      </c>
      <c r="Y7" s="64">
        <f>Y8</f>
        <v>56.9</v>
      </c>
      <c r="Z7" s="64">
        <f t="shared" ref="Z7:AH7" si="11">Z8</f>
        <v>55.7</v>
      </c>
      <c r="AA7" s="64">
        <f t="shared" si="11"/>
        <v>55.7</v>
      </c>
      <c r="AB7" s="64">
        <f t="shared" si="11"/>
        <v>56.9</v>
      </c>
      <c r="AC7" s="64">
        <f t="shared" si="11"/>
        <v>56</v>
      </c>
      <c r="AD7" s="64">
        <f t="shared" si="11"/>
        <v>135.30000000000001</v>
      </c>
      <c r="AE7" s="64">
        <f t="shared" si="11"/>
        <v>133.5</v>
      </c>
      <c r="AF7" s="64">
        <f t="shared" si="11"/>
        <v>136.30000000000001</v>
      </c>
      <c r="AG7" s="64">
        <f t="shared" si="11"/>
        <v>130.9</v>
      </c>
      <c r="AH7" s="64">
        <f t="shared" si="11"/>
        <v>155.30000000000001</v>
      </c>
      <c r="AI7" s="61"/>
      <c r="AJ7" s="64">
        <f>AJ8</f>
        <v>2.6</v>
      </c>
      <c r="AK7" s="64">
        <f t="shared" ref="AK7:AS7" si="12">AK8</f>
        <v>2.6</v>
      </c>
      <c r="AL7" s="64">
        <f t="shared" si="12"/>
        <v>2.9</v>
      </c>
      <c r="AM7" s="64">
        <f t="shared" si="12"/>
        <v>2.8</v>
      </c>
      <c r="AN7" s="64">
        <f t="shared" si="12"/>
        <v>3.1</v>
      </c>
      <c r="AO7" s="64">
        <f t="shared" si="12"/>
        <v>7.6</v>
      </c>
      <c r="AP7" s="64">
        <f t="shared" si="12"/>
        <v>7.1</v>
      </c>
      <c r="AQ7" s="64">
        <f t="shared" si="12"/>
        <v>5.5</v>
      </c>
      <c r="AR7" s="64">
        <f t="shared" si="12"/>
        <v>5.2</v>
      </c>
      <c r="AS7" s="64">
        <f t="shared" si="12"/>
        <v>3.9</v>
      </c>
      <c r="AT7" s="61"/>
      <c r="AU7" s="65">
        <f>AU8</f>
        <v>27</v>
      </c>
      <c r="AV7" s="65">
        <f t="shared" ref="AV7:BD7" si="13">AV8</f>
        <v>27</v>
      </c>
      <c r="AW7" s="65">
        <f t="shared" si="13"/>
        <v>30</v>
      </c>
      <c r="AX7" s="65">
        <f t="shared" si="13"/>
        <v>29</v>
      </c>
      <c r="AY7" s="65">
        <f t="shared" si="13"/>
        <v>32</v>
      </c>
      <c r="AZ7" s="65">
        <f t="shared" si="13"/>
        <v>79</v>
      </c>
      <c r="BA7" s="65">
        <f t="shared" si="13"/>
        <v>56</v>
      </c>
      <c r="BB7" s="65">
        <f t="shared" si="13"/>
        <v>42</v>
      </c>
      <c r="BC7" s="65">
        <f t="shared" si="13"/>
        <v>44</v>
      </c>
      <c r="BD7" s="65">
        <f t="shared" si="13"/>
        <v>45</v>
      </c>
      <c r="BE7" s="63"/>
      <c r="BF7" s="64">
        <f>BF8</f>
        <v>67.3</v>
      </c>
      <c r="BG7" s="64">
        <f t="shared" ref="BG7:BO7" si="14">BG8</f>
        <v>69.2</v>
      </c>
      <c r="BH7" s="64">
        <f t="shared" si="14"/>
        <v>68.5</v>
      </c>
      <c r="BI7" s="64">
        <f t="shared" si="14"/>
        <v>69.599999999999994</v>
      </c>
      <c r="BJ7" s="64">
        <f t="shared" si="14"/>
        <v>67.7</v>
      </c>
      <c r="BK7" s="64">
        <f t="shared" si="14"/>
        <v>11.2</v>
      </c>
      <c r="BL7" s="64">
        <f t="shared" si="14"/>
        <v>8</v>
      </c>
      <c r="BM7" s="64">
        <f t="shared" si="14"/>
        <v>13.7</v>
      </c>
      <c r="BN7" s="64">
        <f t="shared" si="14"/>
        <v>7.5</v>
      </c>
      <c r="BO7" s="64">
        <f t="shared" si="14"/>
        <v>1.9</v>
      </c>
      <c r="BP7" s="61"/>
      <c r="BQ7" s="65">
        <f>BQ8</f>
        <v>16256</v>
      </c>
      <c r="BR7" s="65">
        <f t="shared" ref="BR7:BZ7" si="15">BR8</f>
        <v>14387</v>
      </c>
      <c r="BS7" s="65">
        <f t="shared" si="15"/>
        <v>12059</v>
      </c>
      <c r="BT7" s="65">
        <f t="shared" si="15"/>
        <v>10205</v>
      </c>
      <c r="BU7" s="65">
        <f t="shared" si="15"/>
        <v>7514</v>
      </c>
      <c r="BV7" s="65">
        <f t="shared" si="15"/>
        <v>19615</v>
      </c>
      <c r="BW7" s="65">
        <f t="shared" si="15"/>
        <v>21116</v>
      </c>
      <c r="BX7" s="65">
        <f t="shared" si="15"/>
        <v>20714</v>
      </c>
      <c r="BY7" s="65">
        <f t="shared" si="15"/>
        <v>16622</v>
      </c>
      <c r="BZ7" s="65">
        <f t="shared" si="15"/>
        <v>15790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124</v>
      </c>
      <c r="CL7" s="61"/>
      <c r="CM7" s="63">
        <f>CM8</f>
        <v>0</v>
      </c>
      <c r="CN7" s="63">
        <f>CN8</f>
        <v>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124</v>
      </c>
      <c r="CY7" s="61"/>
      <c r="CZ7" s="64">
        <f>CZ8</f>
        <v>932.2</v>
      </c>
      <c r="DA7" s="64">
        <f t="shared" ref="DA7:DI7" si="16">DA8</f>
        <v>828.9</v>
      </c>
      <c r="DB7" s="64">
        <f t="shared" si="16"/>
        <v>780.7</v>
      </c>
      <c r="DC7" s="64">
        <f t="shared" si="16"/>
        <v>648.20000000000005</v>
      </c>
      <c r="DD7" s="64">
        <f t="shared" si="16"/>
        <v>582.29999999999995</v>
      </c>
      <c r="DE7" s="64">
        <f t="shared" si="16"/>
        <v>141.9</v>
      </c>
      <c r="DF7" s="64">
        <f t="shared" si="16"/>
        <v>181.6</v>
      </c>
      <c r="DG7" s="64">
        <f t="shared" si="16"/>
        <v>148.9</v>
      </c>
      <c r="DH7" s="64">
        <f t="shared" si="16"/>
        <v>135.30000000000001</v>
      </c>
      <c r="DI7" s="64">
        <f t="shared" si="16"/>
        <v>110.8</v>
      </c>
      <c r="DJ7" s="61"/>
      <c r="DK7" s="64">
        <f>DK8</f>
        <v>239.9</v>
      </c>
      <c r="DL7" s="64">
        <f t="shared" ref="DL7:DT7" si="17">DL8</f>
        <v>239.1</v>
      </c>
      <c r="DM7" s="64">
        <f t="shared" si="17"/>
        <v>239.1</v>
      </c>
      <c r="DN7" s="64">
        <f t="shared" si="17"/>
        <v>244</v>
      </c>
      <c r="DO7" s="64">
        <f t="shared" si="17"/>
        <v>249.6</v>
      </c>
      <c r="DP7" s="64">
        <f t="shared" si="17"/>
        <v>167.7</v>
      </c>
      <c r="DQ7" s="64">
        <f t="shared" si="17"/>
        <v>169.3</v>
      </c>
      <c r="DR7" s="64">
        <f t="shared" si="17"/>
        <v>166.6</v>
      </c>
      <c r="DS7" s="64">
        <f t="shared" si="17"/>
        <v>164.4</v>
      </c>
      <c r="DT7" s="64">
        <f t="shared" si="17"/>
        <v>165</v>
      </c>
      <c r="DU7" s="61"/>
    </row>
    <row r="8" spans="1:125" s="66" customFormat="1" x14ac:dyDescent="0.15">
      <c r="A8" s="49"/>
      <c r="B8" s="67">
        <v>2018</v>
      </c>
      <c r="C8" s="67">
        <v>112038</v>
      </c>
      <c r="D8" s="67">
        <v>47</v>
      </c>
      <c r="E8" s="67">
        <v>14</v>
      </c>
      <c r="F8" s="67">
        <v>0</v>
      </c>
      <c r="G8" s="67">
        <v>3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13</v>
      </c>
      <c r="S8" s="69" t="s">
        <v>135</v>
      </c>
      <c r="T8" s="69" t="s">
        <v>136</v>
      </c>
      <c r="U8" s="70">
        <v>9174</v>
      </c>
      <c r="V8" s="70">
        <v>248</v>
      </c>
      <c r="W8" s="70">
        <v>400</v>
      </c>
      <c r="X8" s="69" t="s">
        <v>137</v>
      </c>
      <c r="Y8" s="71">
        <v>56.9</v>
      </c>
      <c r="Z8" s="71">
        <v>55.7</v>
      </c>
      <c r="AA8" s="71">
        <v>55.7</v>
      </c>
      <c r="AB8" s="71">
        <v>56.9</v>
      </c>
      <c r="AC8" s="71">
        <v>56</v>
      </c>
      <c r="AD8" s="71">
        <v>135.30000000000001</v>
      </c>
      <c r="AE8" s="71">
        <v>133.5</v>
      </c>
      <c r="AF8" s="71">
        <v>136.30000000000001</v>
      </c>
      <c r="AG8" s="71">
        <v>130.9</v>
      </c>
      <c r="AH8" s="71">
        <v>155.30000000000001</v>
      </c>
      <c r="AI8" s="68">
        <v>297.10000000000002</v>
      </c>
      <c r="AJ8" s="71">
        <v>2.6</v>
      </c>
      <c r="AK8" s="71">
        <v>2.6</v>
      </c>
      <c r="AL8" s="71">
        <v>2.9</v>
      </c>
      <c r="AM8" s="71">
        <v>2.8</v>
      </c>
      <c r="AN8" s="71">
        <v>3.1</v>
      </c>
      <c r="AO8" s="71">
        <v>7.6</v>
      </c>
      <c r="AP8" s="71">
        <v>7.1</v>
      </c>
      <c r="AQ8" s="71">
        <v>5.5</v>
      </c>
      <c r="AR8" s="71">
        <v>5.2</v>
      </c>
      <c r="AS8" s="71">
        <v>3.9</v>
      </c>
      <c r="AT8" s="68">
        <v>5.3</v>
      </c>
      <c r="AU8" s="72">
        <v>27</v>
      </c>
      <c r="AV8" s="72">
        <v>27</v>
      </c>
      <c r="AW8" s="72">
        <v>30</v>
      </c>
      <c r="AX8" s="72">
        <v>29</v>
      </c>
      <c r="AY8" s="72">
        <v>32</v>
      </c>
      <c r="AZ8" s="72">
        <v>79</v>
      </c>
      <c r="BA8" s="72">
        <v>56</v>
      </c>
      <c r="BB8" s="72">
        <v>42</v>
      </c>
      <c r="BC8" s="72">
        <v>44</v>
      </c>
      <c r="BD8" s="72">
        <v>45</v>
      </c>
      <c r="BE8" s="72">
        <v>30</v>
      </c>
      <c r="BF8" s="71">
        <v>67.3</v>
      </c>
      <c r="BG8" s="71">
        <v>69.2</v>
      </c>
      <c r="BH8" s="71">
        <v>68.5</v>
      </c>
      <c r="BI8" s="71">
        <v>69.599999999999994</v>
      </c>
      <c r="BJ8" s="71">
        <v>67.7</v>
      </c>
      <c r="BK8" s="71">
        <v>11.2</v>
      </c>
      <c r="BL8" s="71">
        <v>8</v>
      </c>
      <c r="BM8" s="71">
        <v>13.7</v>
      </c>
      <c r="BN8" s="71">
        <v>7.5</v>
      </c>
      <c r="BO8" s="71">
        <v>1.9</v>
      </c>
      <c r="BP8" s="68">
        <v>26.3</v>
      </c>
      <c r="BQ8" s="72">
        <v>16256</v>
      </c>
      <c r="BR8" s="72">
        <v>14387</v>
      </c>
      <c r="BS8" s="72">
        <v>12059</v>
      </c>
      <c r="BT8" s="73">
        <v>10205</v>
      </c>
      <c r="BU8" s="73">
        <v>7514</v>
      </c>
      <c r="BV8" s="72">
        <v>19615</v>
      </c>
      <c r="BW8" s="72">
        <v>21116</v>
      </c>
      <c r="BX8" s="72">
        <v>20714</v>
      </c>
      <c r="BY8" s="72">
        <v>16622</v>
      </c>
      <c r="BZ8" s="72">
        <v>15790</v>
      </c>
      <c r="CA8" s="70">
        <v>16102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0</v>
      </c>
      <c r="CN8" s="70">
        <v>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932.2</v>
      </c>
      <c r="DA8" s="71">
        <v>828.9</v>
      </c>
      <c r="DB8" s="71">
        <v>780.7</v>
      </c>
      <c r="DC8" s="71">
        <v>648.20000000000005</v>
      </c>
      <c r="DD8" s="71">
        <v>582.29999999999995</v>
      </c>
      <c r="DE8" s="71">
        <v>141.9</v>
      </c>
      <c r="DF8" s="71">
        <v>181.6</v>
      </c>
      <c r="DG8" s="71">
        <v>148.9</v>
      </c>
      <c r="DH8" s="71">
        <v>135.30000000000001</v>
      </c>
      <c r="DI8" s="71">
        <v>110.8</v>
      </c>
      <c r="DJ8" s="68">
        <v>103.6</v>
      </c>
      <c r="DK8" s="71">
        <v>239.9</v>
      </c>
      <c r="DL8" s="71">
        <v>239.1</v>
      </c>
      <c r="DM8" s="71">
        <v>239.1</v>
      </c>
      <c r="DN8" s="71">
        <v>244</v>
      </c>
      <c r="DO8" s="71">
        <v>249.6</v>
      </c>
      <c r="DP8" s="71">
        <v>167.7</v>
      </c>
      <c r="DQ8" s="71">
        <v>169.3</v>
      </c>
      <c r="DR8" s="71">
        <v>166.6</v>
      </c>
      <c r="DS8" s="71">
        <v>164.4</v>
      </c>
      <c r="DT8" s="71">
        <v>165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kwg</cp:lastModifiedBy>
  <dcterms:created xsi:type="dcterms:W3CDTF">2019-12-05T07:20:51Z</dcterms:created>
  <dcterms:modified xsi:type="dcterms:W3CDTF">2020-01-20T05:08:08Z</dcterms:modified>
  <cp:category/>
</cp:coreProperties>
</file>