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54.114\kwgshare\総務企画課\０３企画担当\00 局内事務\統計（経営分析）\●経営分析（経営比較分析表）\●総務省経営比較分析表（H26~）\R01(H30決算)※川越市分先に作成すること\03 回答\"/>
    </mc:Choice>
  </mc:AlternateContent>
  <workbookProtection workbookAlgorithmName="SHA-512" workbookHashValue="aEklTtZ26KwsJRto+SujfKeJz9FnjfxfONLYf/OwH4kGnVu5hdRTkwFOy/BVzAC2n+njDUOnYsD916AbPWL1uA==" workbookSaltValue="2IObuzbzVOrLz9ZL+a8v6A==" workbookSpinCount="100000" lockStructure="1"/>
  <bookViews>
    <workbookView xWindow="0" yWindow="0" windowWidth="20490" windowHeight="69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<sst xmlns="http://schemas.openxmlformats.org/spreadsheetml/2006/main" count="220" uniqueCount="107">
  <si>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</si>
  <si>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</si>
  <si>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</si>
  <si>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</si>
  <si>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</si>
  <si>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</si>
  <si>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</si>
  <si>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</si>
  <si>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</si>
  <si>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</si>
  <si>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</si>
  <si>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</si>
  <si>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</si>
  <si>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</si>
  <si>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</si>
  <si>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</si>
  <si>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</si>
  <si>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</si>
  <si>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</si>
  <si>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</si>
  <si>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</si>
  <si>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</si>
  <si>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</si>
  <si>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</si>
  <si>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</si>
  <si>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</si>
  <si>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</si>
  <si>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</si>
  <si>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</si>
  <si>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</si>
  <si>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</si>
  <si>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</si>
  <si>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</si>
  <si>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</si>
  <si>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</si>
  <si>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</si>
  <si>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</si>
  <si>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</si>
  <si>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</si>
  <si>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</si>
  <si>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</si>
  <si>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</si>
  <si>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</si>
  <si>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</si>
  <si>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</si>
  <si>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</si>
  <si>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</si>
  <si>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</si>
  <si>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</si>
  <si>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</si>
  <si>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</si>
  <si>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</si>
  <si>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</si>
  <si>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</si>
  <si>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</si>
  <si>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</si>
  <si>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</si>
  <si>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</si>
  <si>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</si>
  <si>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</si>
  <si>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</si>
  <si>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</si>
  <si>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</si>
  <si>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</si>
  <si>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</si>
  <si>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</si>
  <si>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</si>
  <si>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</si>
  <si>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</si>
  <si>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</si>
  <si>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</si>
  <si>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</si>
  <si>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</si>
  <si>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</si>
  <si>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</si>
  <si>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</si>
  <si>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</si>
  <si>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</si>
  <si>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</si>
  <si>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</si>
  <si>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</si>
  <si>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</si>
  <si>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</si>
  <si>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</si>
  <si>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</si>
  <si>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</si>
  <si>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</si>
  <si>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</si>
  <si>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</si>
  <si>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</si>
  <si>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</si>
  <si>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</si>
  <si>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川越市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</si>
  <si>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</si>
  <si>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</si>
  <si>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</si>
  <si>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</si>
  <si>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</si>
  <si>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</si>
  <si>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</si>
  <si>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</si>
  <si>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</si>
  <si>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</si>
  <si>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</si>
  <si>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全体的に経営の健全性は保たれており、類似団体平均と比べて経営状況はおおむね良好であるといえますが、課題としては、料金回収率の改善、管路や保有資産の老朽化対策が挙げられます。今後、計画的な施設の更新が必要であり、将来的には施設のダウンサイジングや経費の削減を検討したうえで、適正な料金水準についても検討を進める必要があります。</t>
    <rPh sb="23" eb="25">
      <t>ヘイキン</t>
    </rPh>
    <rPh sb="26" eb="27">
      <t>クラ</t>
    </rPh>
    <rPh sb="77" eb="79">
      <t>タイサク</t>
    </rPh>
    <phoneticPr fontId="4"/>
  </si>
  <si>
    <t>①経常収支比率
　100％以上で黒字であるものの、類似団体平均を下回る水準です。
③流動比率
　100％を大きく上回っています。短期的な支払能力があり、問題ありません。
④企業債残高対給水収益比率
　類似団体平均と比べて低く抑えられていますが、投資規模は適切か、必要な更新事業を行えているかについての検証が必要です。
⑤料金回収率
　100％を下回り、給水に係る経費を料金収入で賄えていない年度があります。適正な水道料金水準の検討が必要です。
⑥給水原価
　類似団体平均と比べて低く抑えられています。県水の購入単価が見直されると、大きく影響を受けます。
⑦施設利用率
　類似団体平均と比べて高い傾向ですが、将来的には人口の減少が見込まれるため、適正な施設規模のあり方について検討する必要があります。
⑧有収率
　94％台で推移しており、類似団体平均と比べて高い数値で安定しています。やや減少傾向にありますが、定期的な漏水調査や計画的な老朽管の更新により改善を図ります。</t>
    <rPh sb="1" eb="3">
      <t>ケイジョウ</t>
    </rPh>
    <rPh sb="3" eb="5">
      <t>シュウシ</t>
    </rPh>
    <rPh sb="5" eb="7">
      <t>ヒリツ</t>
    </rPh>
    <rPh sb="13" eb="15">
      <t>イジョウ</t>
    </rPh>
    <rPh sb="16" eb="18">
      <t>クロジ</t>
    </rPh>
    <rPh sb="25" eb="27">
      <t>ルイジ</t>
    </rPh>
    <rPh sb="27" eb="29">
      <t>ダンタイ</t>
    </rPh>
    <rPh sb="29" eb="31">
      <t>ヘイキン</t>
    </rPh>
    <rPh sb="32" eb="34">
      <t>シタマワ</t>
    </rPh>
    <rPh sb="35" eb="37">
      <t>スイジュン</t>
    </rPh>
    <rPh sb="42" eb="44">
      <t>リュウドウ</t>
    </rPh>
    <rPh sb="44" eb="46">
      <t>ヒリツ</t>
    </rPh>
    <rPh sb="53" eb="54">
      <t>オオ</t>
    </rPh>
    <rPh sb="56" eb="58">
      <t>ウワマワ</t>
    </rPh>
    <rPh sb="64" eb="67">
      <t>タンキテキ</t>
    </rPh>
    <rPh sb="68" eb="70">
      <t>シハライ</t>
    </rPh>
    <rPh sb="70" eb="72">
      <t>ノウリョク</t>
    </rPh>
    <rPh sb="76" eb="78">
      <t>モンダイ</t>
    </rPh>
    <rPh sb="104" eb="106">
      <t>ヘイキン</t>
    </rPh>
    <rPh sb="122" eb="124">
      <t>トウシ</t>
    </rPh>
    <rPh sb="124" eb="126">
      <t>キボ</t>
    </rPh>
    <rPh sb="127" eb="129">
      <t>テキセツ</t>
    </rPh>
    <rPh sb="131" eb="133">
      <t>ヒツヨウ</t>
    </rPh>
    <rPh sb="134" eb="136">
      <t>コウシン</t>
    </rPh>
    <rPh sb="136" eb="138">
      <t>ジギョウ</t>
    </rPh>
    <rPh sb="139" eb="140">
      <t>オコナ</t>
    </rPh>
    <rPh sb="150" eb="152">
      <t>ケンショウ</t>
    </rPh>
    <rPh sb="153" eb="155">
      <t>ヒツヨウ</t>
    </rPh>
    <rPh sb="172" eb="173">
      <t>シタ</t>
    </rPh>
    <rPh sb="203" eb="205">
      <t>テキセイ</t>
    </rPh>
    <rPh sb="206" eb="208">
      <t>スイドウ</t>
    </rPh>
    <rPh sb="208" eb="210">
      <t>リョウキン</t>
    </rPh>
    <rPh sb="210" eb="212">
      <t>スイジュン</t>
    </rPh>
    <rPh sb="213" eb="215">
      <t>ケントウ</t>
    </rPh>
    <rPh sb="216" eb="218">
      <t>ヒツヨウ</t>
    </rPh>
    <rPh sb="223" eb="225">
      <t>キュウスイ</t>
    </rPh>
    <rPh sb="225" eb="227">
      <t>ゲンカ</t>
    </rPh>
    <rPh sb="233" eb="235">
      <t>ヘイキン</t>
    </rPh>
    <rPh sb="241" eb="242">
      <t>オサ</t>
    </rPh>
    <rPh sb="250" eb="251">
      <t>ケン</t>
    </rPh>
    <rPh sb="251" eb="252">
      <t>スイ</t>
    </rPh>
    <rPh sb="253" eb="255">
      <t>コウニュウ</t>
    </rPh>
    <rPh sb="255" eb="257">
      <t>タンカ</t>
    </rPh>
    <rPh sb="258" eb="260">
      <t>ミナオ</t>
    </rPh>
    <rPh sb="265" eb="266">
      <t>オオ</t>
    </rPh>
    <rPh sb="268" eb="270">
      <t>エイキョウ</t>
    </rPh>
    <rPh sb="271" eb="272">
      <t>ウ</t>
    </rPh>
    <rPh sb="278" eb="280">
      <t>シセツ</t>
    </rPh>
    <rPh sb="280" eb="283">
      <t>リヨウリツ</t>
    </rPh>
    <rPh sb="285" eb="287">
      <t>ルイジ</t>
    </rPh>
    <rPh sb="287" eb="289">
      <t>ダンタイ</t>
    </rPh>
    <rPh sb="289" eb="291">
      <t>ヘイキン</t>
    </rPh>
    <rPh sb="292" eb="293">
      <t>クラ</t>
    </rPh>
    <rPh sb="295" eb="296">
      <t>タカ</t>
    </rPh>
    <rPh sb="297" eb="299">
      <t>ケイコウ</t>
    </rPh>
    <rPh sb="351" eb="354">
      <t>ユウシュウリツ</t>
    </rPh>
    <rPh sb="372" eb="374">
      <t>ヘイキン</t>
    </rPh>
    <rPh sb="380" eb="382">
      <t>スウチ</t>
    </rPh>
    <rPh sb="383" eb="385">
      <t>アンテイ</t>
    </rPh>
    <rPh sb="393" eb="395">
      <t>ゲンショウ</t>
    </rPh>
    <rPh sb="395" eb="397">
      <t>ケイコウ</t>
    </rPh>
    <rPh sb="413" eb="416">
      <t>ケイカクテキ</t>
    </rPh>
    <rPh sb="426" eb="428">
      <t>カイゼン</t>
    </rPh>
    <rPh sb="429" eb="430">
      <t>ハカ</t>
    </rPh>
    <phoneticPr fontId="4"/>
  </si>
  <si>
    <t>①有形固定資産減価償却率
　類似団体平均と比べてやや低い水準ですが、上昇傾向を示しており、施設全体の老朽化が進行しています。計画的な償却対象資産の更新が必要です。
②管路経年化率
　類似団体平均と比べてやや高い水準であり、上昇傾向にあります。今後も老朽管の発生が見込まれるため、計画的な管路の更新が必要です。
③管路更新率
　類似団体平均と比べて高い水準で推移してきましたが、Ｈ30は更新した管路延長が少なかったため平均値を下回りました。②のとおり経年化が進んでいることから、今後はアセットマネジメントに基づく更新を行うことで、施設の機能保全に努めていきます。</t>
    <rPh sb="18" eb="20">
      <t>ヘイキン</t>
    </rPh>
    <rPh sb="34" eb="36">
      <t>ジョウショウ</t>
    </rPh>
    <rPh sb="95" eb="97">
      <t>ヘイキン</t>
    </rPh>
    <rPh sb="111" eb="113">
      <t>ジョウショウ</t>
    </rPh>
    <rPh sb="167" eb="169">
      <t>ヘイキン</t>
    </rPh>
    <rPh sb="178" eb="180">
      <t>スイイ</t>
    </rPh>
    <rPh sb="192" eb="194">
      <t>コウシン</t>
    </rPh>
    <rPh sb="196" eb="198">
      <t>カンロ</t>
    </rPh>
    <rPh sb="198" eb="200">
      <t>エンチョウ</t>
    </rPh>
    <rPh sb="201" eb="202">
      <t>スク</t>
    </rPh>
    <rPh sb="208" eb="211">
      <t>ヘイキンチ</t>
    </rPh>
    <rPh sb="212" eb="214">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</si>
</sst>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1.1599999999999999</c:v>
                </c:pt>
                <c:pt idx="1">
                  <c:v>1.1200000000000001</c:v>
                </c:pt>
                <c:pt idx="2">
                  <c:v>1.06</c:v>
                </c:pt>
                <c:pt idx="3">
                  <c:v>0.98</c:v>
                </c:pt>
                <c:pt idx="4">
                  <c:v>0.66</c:v>
                </c:pt>
              </c:numCache>
            </c:numRef>
          </c:val>
          <c:extLst>
            <c:ext xmlns:c16="http://schemas.microsoft.com/office/drawing/2014/chart" uri="{C3380CC4-5D6E-409C-BE32-E72D297353CC}">
              <c16:uniqueId val="{00000000-6081-4224-B662-79414EEEE8B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c:ext xmlns:c16="http://schemas.microsoft.com/office/drawing/2014/chart" uri="{C3380CC4-5D6E-409C-BE32-E72D297353CC}">
              <c16:uniqueId val="{00000001-6081-4224-B662-79414EEEE8B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65.44</c:v>
                </c:pt>
                <c:pt idx="1">
                  <c:v>65.19</c:v>
                </c:pt>
                <c:pt idx="2">
                  <c:v>65.16</c:v>
                </c:pt>
                <c:pt idx="3">
                  <c:v>65.569999999999993</c:v>
                </c:pt>
                <c:pt idx="4">
                  <c:v>65.64</c:v>
                </c:pt>
              </c:numCache>
            </c:numRef>
          </c:val>
          <c:extLst>
            <c:ext xmlns:c16="http://schemas.microsoft.com/office/drawing/2014/chart" uri="{C3380CC4-5D6E-409C-BE32-E72D297353CC}">
              <c16:uniqueId val="{00000000-6180-4F2F-80F1-C5CE08D6574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c:ext xmlns:c16="http://schemas.microsoft.com/office/drawing/2014/chart" uri="{C3380CC4-5D6E-409C-BE32-E72D297353CC}">
              <c16:uniqueId val="{00000001-6180-4F2F-80F1-C5CE08D6574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94.17</c:v>
                </c:pt>
                <c:pt idx="1">
                  <c:v>94.36</c:v>
                </c:pt>
                <c:pt idx="2">
                  <c:v>94.98</c:v>
                </c:pt>
                <c:pt idx="3">
                  <c:v>94.56</c:v>
                </c:pt>
                <c:pt idx="4">
                  <c:v>94.22</c:v>
                </c:pt>
              </c:numCache>
            </c:numRef>
          </c:val>
          <c:extLst>
            <c:ext xmlns:c16="http://schemas.microsoft.com/office/drawing/2014/chart" uri="{C3380CC4-5D6E-409C-BE32-E72D297353CC}">
              <c16:uniqueId val="{00000000-4969-4959-87BF-E976247DEC3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c:ext xmlns:c16="http://schemas.microsoft.com/office/drawing/2014/chart" uri="{C3380CC4-5D6E-409C-BE32-E72D297353CC}">
              <c16:uniqueId val="{00000001-4969-4959-87BF-E976247DEC3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110.14</c:v>
                </c:pt>
                <c:pt idx="1">
                  <c:v>111.14</c:v>
                </c:pt>
                <c:pt idx="2">
                  <c:v>109.39</c:v>
                </c:pt>
                <c:pt idx="3">
                  <c:v>114.95</c:v>
                </c:pt>
                <c:pt idx="4">
                  <c:v>110.39</c:v>
                </c:pt>
              </c:numCache>
            </c:numRef>
          </c:val>
          <c:extLst>
            <c:ext xmlns:c16="http://schemas.microsoft.com/office/drawing/2014/chart" uri="{C3380CC4-5D6E-409C-BE32-E72D297353CC}">
              <c16:uniqueId val="{00000000-C5CB-4B70-9D9E-7A925CF8D8C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c:ext xmlns:c16="http://schemas.microsoft.com/office/drawing/2014/chart" uri="{C3380CC4-5D6E-409C-BE32-E72D297353CC}">
              <c16:uniqueId val="{00000001-C5CB-4B70-9D9E-7A925CF8D8C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46.12</c:v>
                </c:pt>
                <c:pt idx="1">
                  <c:v>47.13</c:v>
                </c:pt>
                <c:pt idx="2">
                  <c:v>47.95</c:v>
                </c:pt>
                <c:pt idx="3">
                  <c:v>48.75</c:v>
                </c:pt>
                <c:pt idx="4">
                  <c:v>50.09</c:v>
                </c:pt>
              </c:numCache>
            </c:numRef>
          </c:val>
          <c:extLst>
            <c:ext xmlns:c16="http://schemas.microsoft.com/office/drawing/2014/chart" uri="{C3380CC4-5D6E-409C-BE32-E72D297353CC}">
              <c16:uniqueId val="{00000000-67C6-4613-983D-C1E5B0CC2F0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c:ext xmlns:c16="http://schemas.microsoft.com/office/drawing/2014/chart" uri="{C3380CC4-5D6E-409C-BE32-E72D297353CC}">
              <c16:uniqueId val="{00000001-67C6-4613-983D-C1E5B0CC2F0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17.87</c:v>
                </c:pt>
                <c:pt idx="1">
                  <c:v>19.32</c:v>
                </c:pt>
                <c:pt idx="2">
                  <c:v>20.3</c:v>
                </c:pt>
                <c:pt idx="3">
                  <c:v>21.38</c:v>
                </c:pt>
                <c:pt idx="4">
                  <c:v>23.39</c:v>
                </c:pt>
              </c:numCache>
            </c:numRef>
          </c:val>
          <c:extLst>
            <c:ext xmlns:c16="http://schemas.microsoft.com/office/drawing/2014/chart" uri="{C3380CC4-5D6E-409C-BE32-E72D297353CC}">
              <c16:uniqueId val="{00000000-1A1E-44A3-BF51-B969E87AF5D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c:ext xmlns:c16="http://schemas.microsoft.com/office/drawing/2014/chart" uri="{C3380CC4-5D6E-409C-BE32-E72D297353CC}">
              <c16:uniqueId val="{00000001-1A1E-44A3-BF51-B969E87AF5D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76-49B5-9F58-4D5C2673D3D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276-49B5-9F58-4D5C2673D3D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289.75</c:v>
                </c:pt>
                <c:pt idx="1">
                  <c:v>339.3</c:v>
                </c:pt>
                <c:pt idx="2">
                  <c:v>326.94</c:v>
                </c:pt>
                <c:pt idx="3">
                  <c:v>283</c:v>
                </c:pt>
                <c:pt idx="4">
                  <c:v>385.29</c:v>
                </c:pt>
              </c:numCache>
            </c:numRef>
          </c:val>
          <c:extLst>
            <c:ext xmlns:c16="http://schemas.microsoft.com/office/drawing/2014/chart" uri="{C3380CC4-5D6E-409C-BE32-E72D297353CC}">
              <c16:uniqueId val="{00000000-9E0F-4CDF-8608-7AB2D53CBEB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c:ext xmlns:c16="http://schemas.microsoft.com/office/drawing/2014/chart" uri="{C3380CC4-5D6E-409C-BE32-E72D297353CC}">
              <c16:uniqueId val="{00000001-9E0F-4CDF-8608-7AB2D53CBEB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140.19</c:v>
                </c:pt>
                <c:pt idx="1">
                  <c:v>137.55000000000001</c:v>
                </c:pt>
                <c:pt idx="2">
                  <c:v>133.91</c:v>
                </c:pt>
                <c:pt idx="3">
                  <c:v>134.91999999999999</c:v>
                </c:pt>
                <c:pt idx="4">
                  <c:v>133.02000000000001</c:v>
                </c:pt>
              </c:numCache>
            </c:numRef>
          </c:val>
          <c:extLst>
            <c:ext xmlns:c16="http://schemas.microsoft.com/office/drawing/2014/chart" uri="{C3380CC4-5D6E-409C-BE32-E72D297353CC}">
              <c16:uniqueId val="{00000000-A275-45E7-99B6-F311831C221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c:ext xmlns:c16="http://schemas.microsoft.com/office/drawing/2014/chart" uri="{C3380CC4-5D6E-409C-BE32-E72D297353CC}">
              <c16:uniqueId val="{00000001-A275-45E7-99B6-F311831C221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99.81</c:v>
                </c:pt>
                <c:pt idx="1">
                  <c:v>101.57</c:v>
                </c:pt>
                <c:pt idx="2">
                  <c:v>98.69</c:v>
                </c:pt>
                <c:pt idx="3">
                  <c:v>103.53</c:v>
                </c:pt>
                <c:pt idx="4">
                  <c:v>99.7</c:v>
                </c:pt>
              </c:numCache>
            </c:numRef>
          </c:val>
          <c:extLst>
            <c:ext xmlns:c16="http://schemas.microsoft.com/office/drawing/2014/chart" uri="{C3380CC4-5D6E-409C-BE32-E72D297353CC}">
              <c16:uniqueId val="{00000000-852E-40F2-9988-B94E4A41918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c:ext xmlns:c16="http://schemas.microsoft.com/office/drawing/2014/chart" uri="{C3380CC4-5D6E-409C-BE32-E72D297353CC}">
              <c16:uniqueId val="{00000001-852E-40F2-9988-B94E4A41918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145.68</c:v>
                </c:pt>
                <c:pt idx="1">
                  <c:v>143.16999999999999</c:v>
                </c:pt>
                <c:pt idx="2">
                  <c:v>147.76</c:v>
                </c:pt>
                <c:pt idx="3">
                  <c:v>140.5</c:v>
                </c:pt>
                <c:pt idx="4">
                  <c:v>145.19999999999999</c:v>
                </c:pt>
              </c:numCache>
            </c:numRef>
          </c:val>
          <c:extLst>
            <c:ext xmlns:c16="http://schemas.microsoft.com/office/drawing/2014/chart" uri="{C3380CC4-5D6E-409C-BE32-E72D297353CC}">
              <c16:uniqueId val="{00000000-B7AE-4F19-A6F4-7867BE3DF99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c:ext xmlns:c16="http://schemas.microsoft.com/office/drawing/2014/chart" uri="{C3380CC4-5D6E-409C-BE32-E72D297353CC}">
              <c16:uniqueId val="{00000001-B7AE-4F19-A6F4-7867BE3DF99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Layout" topLeftCell="S47" zoomScale="80" zoomScaleNormal="70" zoomScalePageLayoutView="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埼玉県　川越市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59" t="str">
        <f>データ!$M$6</f>
        <v>自治体職員</v>
      </c>
      <c r="AE8" s="59"/>
      <c r="AF8" s="59"/>
      <c r="AG8" s="59"/>
      <c r="AH8" s="59"/>
      <c r="AI8" s="59"/>
      <c r="AJ8" s="59"/>
      <c r="AK8" s="4"/>
      <c r="AL8" s="60">
        <f>データ!$R$6</f>
        <v>353115</v>
      </c>
      <c r="AM8" s="60"/>
      <c r="AN8" s="60"/>
      <c r="AO8" s="60"/>
      <c r="AP8" s="60"/>
      <c r="AQ8" s="60"/>
      <c r="AR8" s="60"/>
      <c r="AS8" s="60"/>
      <c r="AT8" s="51">
        <f>データ!$S$6</f>
        <v>109.13</v>
      </c>
      <c r="AU8" s="52"/>
      <c r="AV8" s="52"/>
      <c r="AW8" s="52"/>
      <c r="AX8" s="52"/>
      <c r="AY8" s="52"/>
      <c r="AZ8" s="52"/>
      <c r="BA8" s="52"/>
      <c r="BB8" s="53">
        <f>データ!$T$6</f>
        <v>3235.73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80.040000000000006</v>
      </c>
      <c r="J10" s="52"/>
      <c r="K10" s="52"/>
      <c r="L10" s="52"/>
      <c r="M10" s="52"/>
      <c r="N10" s="52"/>
      <c r="O10" s="63"/>
      <c r="P10" s="53">
        <f>データ!$P$6</f>
        <v>99.99</v>
      </c>
      <c r="Q10" s="53"/>
      <c r="R10" s="53"/>
      <c r="S10" s="53"/>
      <c r="T10" s="53"/>
      <c r="U10" s="53"/>
      <c r="V10" s="53"/>
      <c r="W10" s="60">
        <f>データ!$Q$6</f>
        <v>2106</v>
      </c>
      <c r="X10" s="60"/>
      <c r="Y10" s="60"/>
      <c r="Z10" s="60"/>
      <c r="AA10" s="60"/>
      <c r="AB10" s="60"/>
      <c r="AC10" s="60"/>
      <c r="AD10" s="2"/>
      <c r="AE10" s="2"/>
      <c r="AF10" s="2"/>
      <c r="AG10" s="2"/>
      <c r="AH10" s="4"/>
      <c r="AI10" s="4"/>
      <c r="AJ10" s="4"/>
      <c r="AK10" s="4"/>
      <c r="AL10" s="60">
        <f>データ!$U$6</f>
        <v>353027</v>
      </c>
      <c r="AM10" s="60"/>
      <c r="AN10" s="60"/>
      <c r="AO10" s="60"/>
      <c r="AP10" s="60"/>
      <c r="AQ10" s="60"/>
      <c r="AR10" s="60"/>
      <c r="AS10" s="60"/>
      <c r="AT10" s="51">
        <f>データ!$V$6</f>
        <v>109.13</v>
      </c>
      <c r="AU10" s="52"/>
      <c r="AV10" s="52"/>
      <c r="AW10" s="52"/>
      <c r="AX10" s="52"/>
      <c r="AY10" s="52"/>
      <c r="AZ10" s="52"/>
      <c r="BA10" s="52"/>
      <c r="BB10" s="53">
        <f>データ!$W$6</f>
        <v>3234.92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104</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xjfx/ZiVlookVKz0S77fFlrTGR/TMjFpa/m4v+CZr64jrF42ua6WtX35/NmA/D73CQP49qYZy3yqUq7ZxOdsmA==" saltValue="ei20cGujYCAuznd12z/8H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112011</v>
      </c>
      <c r="D6" s="34">
        <f t="shared" si="3"/>
        <v>46</v>
      </c>
      <c r="E6" s="34">
        <f t="shared" si="3"/>
        <v>1</v>
      </c>
      <c r="F6" s="34">
        <f t="shared" si="3"/>
        <v>0</v>
      </c>
      <c r="G6" s="34">
        <f t="shared" si="3"/>
        <v>1</v>
      </c>
      <c r="H6" s="34" t="str">
        <f t="shared" si="3"/>
        <v>埼玉県　川越市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80.040000000000006</v>
      </c>
      <c r="P6" s="35">
        <f t="shared" si="3"/>
        <v>99.99</v>
      </c>
      <c r="Q6" s="35">
        <f t="shared" si="3"/>
        <v>2106</v>
      </c>
      <c r="R6" s="35">
        <f t="shared" si="3"/>
        <v>353115</v>
      </c>
      <c r="S6" s="35">
        <f t="shared" si="3"/>
        <v>109.13</v>
      </c>
      <c r="T6" s="35">
        <f t="shared" si="3"/>
        <v>3235.73</v>
      </c>
      <c r="U6" s="35">
        <f t="shared" si="3"/>
        <v>353027</v>
      </c>
      <c r="V6" s="35">
        <f t="shared" si="3"/>
        <v>109.13</v>
      </c>
      <c r="W6" s="35">
        <f t="shared" si="3"/>
        <v>3234.92</v>
      </c>
      <c r="X6" s="36">
        <f>IF(X7="",NA(),X7)</f>
        <v>110.14</v>
      </c>
      <c r="Y6" s="36">
        <f t="shared" ref="Y6:AG6" si="4">IF(Y7="",NA(),Y7)</f>
        <v>111.14</v>
      </c>
      <c r="Z6" s="36">
        <f t="shared" si="4"/>
        <v>109.39</v>
      </c>
      <c r="AA6" s="36">
        <f t="shared" si="4"/>
        <v>114.95</v>
      </c>
      <c r="AB6" s="36">
        <f t="shared" si="4"/>
        <v>110.39</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289.75</v>
      </c>
      <c r="AU6" s="36">
        <f t="shared" ref="AU6:BC6" si="6">IF(AU7="",NA(),AU7)</f>
        <v>339.3</v>
      </c>
      <c r="AV6" s="36">
        <f t="shared" si="6"/>
        <v>326.94</v>
      </c>
      <c r="AW6" s="36">
        <f t="shared" si="6"/>
        <v>283</v>
      </c>
      <c r="AX6" s="36">
        <f t="shared" si="6"/>
        <v>385.29</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140.19</v>
      </c>
      <c r="BF6" s="36">
        <f t="shared" ref="BF6:BN6" si="7">IF(BF7="",NA(),BF7)</f>
        <v>137.55000000000001</v>
      </c>
      <c r="BG6" s="36">
        <f t="shared" si="7"/>
        <v>133.91</v>
      </c>
      <c r="BH6" s="36">
        <f t="shared" si="7"/>
        <v>134.91999999999999</v>
      </c>
      <c r="BI6" s="36">
        <f t="shared" si="7"/>
        <v>133.02000000000001</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99.81</v>
      </c>
      <c r="BQ6" s="36">
        <f t="shared" ref="BQ6:BY6" si="8">IF(BQ7="",NA(),BQ7)</f>
        <v>101.57</v>
      </c>
      <c r="BR6" s="36">
        <f t="shared" si="8"/>
        <v>98.69</v>
      </c>
      <c r="BS6" s="36">
        <f t="shared" si="8"/>
        <v>103.53</v>
      </c>
      <c r="BT6" s="36">
        <f t="shared" si="8"/>
        <v>99.7</v>
      </c>
      <c r="BU6" s="36">
        <f t="shared" si="8"/>
        <v>107.74</v>
      </c>
      <c r="BV6" s="36">
        <f t="shared" si="8"/>
        <v>108.81</v>
      </c>
      <c r="BW6" s="36">
        <f t="shared" si="8"/>
        <v>110.87</v>
      </c>
      <c r="BX6" s="36">
        <f t="shared" si="8"/>
        <v>110.3</v>
      </c>
      <c r="BY6" s="36">
        <f t="shared" si="8"/>
        <v>109.12</v>
      </c>
      <c r="BZ6" s="35" t="str">
        <f>IF(BZ7="","",IF(BZ7="-","【-】","【"&amp;SUBSTITUTE(TEXT(BZ7,"#,##0.00"),"-","△")&amp;"】"))</f>
        <v>【103.91】</v>
      </c>
      <c r="CA6" s="36">
        <f>IF(CA7="",NA(),CA7)</f>
        <v>145.68</v>
      </c>
      <c r="CB6" s="36">
        <f t="shared" ref="CB6:CJ6" si="9">IF(CB7="",NA(),CB7)</f>
        <v>143.16999999999999</v>
      </c>
      <c r="CC6" s="36">
        <f t="shared" si="9"/>
        <v>147.76</v>
      </c>
      <c r="CD6" s="36">
        <f t="shared" si="9"/>
        <v>140.5</v>
      </c>
      <c r="CE6" s="36">
        <f t="shared" si="9"/>
        <v>145.19999999999999</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65.44</v>
      </c>
      <c r="CM6" s="36">
        <f t="shared" ref="CM6:CU6" si="10">IF(CM7="",NA(),CM7)</f>
        <v>65.19</v>
      </c>
      <c r="CN6" s="36">
        <f t="shared" si="10"/>
        <v>65.16</v>
      </c>
      <c r="CO6" s="36">
        <f t="shared" si="10"/>
        <v>65.569999999999993</v>
      </c>
      <c r="CP6" s="36">
        <f t="shared" si="10"/>
        <v>65.64</v>
      </c>
      <c r="CQ6" s="36">
        <f t="shared" si="10"/>
        <v>63.25</v>
      </c>
      <c r="CR6" s="36">
        <f t="shared" si="10"/>
        <v>63.03</v>
      </c>
      <c r="CS6" s="36">
        <f t="shared" si="10"/>
        <v>63.18</v>
      </c>
      <c r="CT6" s="36">
        <f t="shared" si="10"/>
        <v>63.54</v>
      </c>
      <c r="CU6" s="36">
        <f t="shared" si="10"/>
        <v>63.53</v>
      </c>
      <c r="CV6" s="35" t="str">
        <f>IF(CV7="","",IF(CV7="-","【-】","【"&amp;SUBSTITUTE(TEXT(CV7,"#,##0.00"),"-","△")&amp;"】"))</f>
        <v>【60.27】</v>
      </c>
      <c r="CW6" s="36">
        <f>IF(CW7="",NA(),CW7)</f>
        <v>94.17</v>
      </c>
      <c r="CX6" s="36">
        <f t="shared" ref="CX6:DF6" si="11">IF(CX7="",NA(),CX7)</f>
        <v>94.36</v>
      </c>
      <c r="CY6" s="36">
        <f t="shared" si="11"/>
        <v>94.98</v>
      </c>
      <c r="CZ6" s="36">
        <f t="shared" si="11"/>
        <v>94.56</v>
      </c>
      <c r="DA6" s="36">
        <f t="shared" si="11"/>
        <v>94.22</v>
      </c>
      <c r="DB6" s="36">
        <f t="shared" si="11"/>
        <v>91.07</v>
      </c>
      <c r="DC6" s="36">
        <f t="shared" si="11"/>
        <v>91.21</v>
      </c>
      <c r="DD6" s="36">
        <f t="shared" si="11"/>
        <v>91.6</v>
      </c>
      <c r="DE6" s="36">
        <f t="shared" si="11"/>
        <v>91.48</v>
      </c>
      <c r="DF6" s="36">
        <f t="shared" si="11"/>
        <v>91.58</v>
      </c>
      <c r="DG6" s="35" t="str">
        <f>IF(DG7="","",IF(DG7="-","【-】","【"&amp;SUBSTITUTE(TEXT(DG7,"#,##0.00"),"-","△")&amp;"】"))</f>
        <v>【89.92】</v>
      </c>
      <c r="DH6" s="36">
        <f>IF(DH7="",NA(),DH7)</f>
        <v>46.12</v>
      </c>
      <c r="DI6" s="36">
        <f t="shared" ref="DI6:DQ6" si="12">IF(DI7="",NA(),DI7)</f>
        <v>47.13</v>
      </c>
      <c r="DJ6" s="36">
        <f t="shared" si="12"/>
        <v>47.95</v>
      </c>
      <c r="DK6" s="36">
        <f t="shared" si="12"/>
        <v>48.75</v>
      </c>
      <c r="DL6" s="36">
        <f t="shared" si="12"/>
        <v>50.09</v>
      </c>
      <c r="DM6" s="36">
        <f t="shared" si="12"/>
        <v>47.7</v>
      </c>
      <c r="DN6" s="36">
        <f t="shared" si="12"/>
        <v>48.41</v>
      </c>
      <c r="DO6" s="36">
        <f t="shared" si="12"/>
        <v>49.1</v>
      </c>
      <c r="DP6" s="36">
        <f t="shared" si="12"/>
        <v>49.66</v>
      </c>
      <c r="DQ6" s="36">
        <f t="shared" si="12"/>
        <v>50.41</v>
      </c>
      <c r="DR6" s="35" t="str">
        <f>IF(DR7="","",IF(DR7="-","【-】","【"&amp;SUBSTITUTE(TEXT(DR7,"#,##0.00"),"-","△")&amp;"】"))</f>
        <v>【48.85】</v>
      </c>
      <c r="DS6" s="36">
        <f>IF(DS7="",NA(),DS7)</f>
        <v>17.87</v>
      </c>
      <c r="DT6" s="36">
        <f t="shared" ref="DT6:EB6" si="13">IF(DT7="",NA(),DT7)</f>
        <v>19.32</v>
      </c>
      <c r="DU6" s="36">
        <f t="shared" si="13"/>
        <v>20.3</v>
      </c>
      <c r="DV6" s="36">
        <f t="shared" si="13"/>
        <v>21.38</v>
      </c>
      <c r="DW6" s="36">
        <f t="shared" si="13"/>
        <v>23.39</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1.1599999999999999</v>
      </c>
      <c r="EE6" s="36">
        <f t="shared" ref="EE6:EM6" si="14">IF(EE7="",NA(),EE7)</f>
        <v>1.1200000000000001</v>
      </c>
      <c r="EF6" s="36">
        <f t="shared" si="14"/>
        <v>1.06</v>
      </c>
      <c r="EG6" s="36">
        <f t="shared" si="14"/>
        <v>0.98</v>
      </c>
      <c r="EH6" s="36">
        <f t="shared" si="14"/>
        <v>0.66</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15">
      <c r="A7" s="29"/>
      <c r="B7" s="38">
        <v>2018</v>
      </c>
      <c r="C7" s="38">
        <v>112011</v>
      </c>
      <c r="D7" s="38">
        <v>46</v>
      </c>
      <c r="E7" s="38">
        <v>1</v>
      </c>
      <c r="F7" s="38">
        <v>0</v>
      </c>
      <c r="G7" s="38">
        <v>1</v>
      </c>
      <c r="H7" s="38" t="s">
        <v>92</v>
      </c>
      <c r="I7" s="38" t="s">
        <v>93</v>
      </c>
      <c r="J7" s="38" t="s">
        <v>94</v>
      </c>
      <c r="K7" s="38" t="s">
        <v>95</v>
      </c>
      <c r="L7" s="38" t="s">
        <v>96</v>
      </c>
      <c r="M7" s="38" t="s">
        <v>97</v>
      </c>
      <c r="N7" s="39" t="s">
        <v>98</v>
      </c>
      <c r="O7" s="39">
        <v>80.040000000000006</v>
      </c>
      <c r="P7" s="39">
        <v>99.99</v>
      </c>
      <c r="Q7" s="39">
        <v>2106</v>
      </c>
      <c r="R7" s="39">
        <v>353115</v>
      </c>
      <c r="S7" s="39">
        <v>109.13</v>
      </c>
      <c r="T7" s="39">
        <v>3235.73</v>
      </c>
      <c r="U7" s="39">
        <v>353027</v>
      </c>
      <c r="V7" s="39">
        <v>109.13</v>
      </c>
      <c r="W7" s="39">
        <v>3234.92</v>
      </c>
      <c r="X7" s="39">
        <v>110.14</v>
      </c>
      <c r="Y7" s="39">
        <v>111.14</v>
      </c>
      <c r="Z7" s="39">
        <v>109.39</v>
      </c>
      <c r="AA7" s="39">
        <v>114.95</v>
      </c>
      <c r="AB7" s="39">
        <v>110.39</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289.75</v>
      </c>
      <c r="AU7" s="39">
        <v>339.3</v>
      </c>
      <c r="AV7" s="39">
        <v>326.94</v>
      </c>
      <c r="AW7" s="39">
        <v>283</v>
      </c>
      <c r="AX7" s="39">
        <v>385.29</v>
      </c>
      <c r="AY7" s="39">
        <v>240.81</v>
      </c>
      <c r="AZ7" s="39">
        <v>241.71</v>
      </c>
      <c r="BA7" s="39">
        <v>249.08</v>
      </c>
      <c r="BB7" s="39">
        <v>254.05</v>
      </c>
      <c r="BC7" s="39">
        <v>258.22000000000003</v>
      </c>
      <c r="BD7" s="39">
        <v>261.93</v>
      </c>
      <c r="BE7" s="39">
        <v>140.19</v>
      </c>
      <c r="BF7" s="39">
        <v>137.55000000000001</v>
      </c>
      <c r="BG7" s="39">
        <v>133.91</v>
      </c>
      <c r="BH7" s="39">
        <v>134.91999999999999</v>
      </c>
      <c r="BI7" s="39">
        <v>133.02000000000001</v>
      </c>
      <c r="BJ7" s="39">
        <v>283.10000000000002</v>
      </c>
      <c r="BK7" s="39">
        <v>274.14</v>
      </c>
      <c r="BL7" s="39">
        <v>266.66000000000003</v>
      </c>
      <c r="BM7" s="39">
        <v>258.63</v>
      </c>
      <c r="BN7" s="39">
        <v>255.12</v>
      </c>
      <c r="BO7" s="39">
        <v>270.45999999999998</v>
      </c>
      <c r="BP7" s="39">
        <v>99.81</v>
      </c>
      <c r="BQ7" s="39">
        <v>101.57</v>
      </c>
      <c r="BR7" s="39">
        <v>98.69</v>
      </c>
      <c r="BS7" s="39">
        <v>103.53</v>
      </c>
      <c r="BT7" s="39">
        <v>99.7</v>
      </c>
      <c r="BU7" s="39">
        <v>107.74</v>
      </c>
      <c r="BV7" s="39">
        <v>108.81</v>
      </c>
      <c r="BW7" s="39">
        <v>110.87</v>
      </c>
      <c r="BX7" s="39">
        <v>110.3</v>
      </c>
      <c r="BY7" s="39">
        <v>109.12</v>
      </c>
      <c r="BZ7" s="39">
        <v>103.91</v>
      </c>
      <c r="CA7" s="39">
        <v>145.68</v>
      </c>
      <c r="CB7" s="39">
        <v>143.16999999999999</v>
      </c>
      <c r="CC7" s="39">
        <v>147.76</v>
      </c>
      <c r="CD7" s="39">
        <v>140.5</v>
      </c>
      <c r="CE7" s="39">
        <v>145.19999999999999</v>
      </c>
      <c r="CF7" s="39">
        <v>154.33000000000001</v>
      </c>
      <c r="CG7" s="39">
        <v>152.94999999999999</v>
      </c>
      <c r="CH7" s="39">
        <v>150.54</v>
      </c>
      <c r="CI7" s="39">
        <v>151.85</v>
      </c>
      <c r="CJ7" s="39">
        <v>153.88</v>
      </c>
      <c r="CK7" s="39">
        <v>167.11</v>
      </c>
      <c r="CL7" s="39">
        <v>65.44</v>
      </c>
      <c r="CM7" s="39">
        <v>65.19</v>
      </c>
      <c r="CN7" s="39">
        <v>65.16</v>
      </c>
      <c r="CO7" s="39">
        <v>65.569999999999993</v>
      </c>
      <c r="CP7" s="39">
        <v>65.64</v>
      </c>
      <c r="CQ7" s="39">
        <v>63.25</v>
      </c>
      <c r="CR7" s="39">
        <v>63.03</v>
      </c>
      <c r="CS7" s="39">
        <v>63.18</v>
      </c>
      <c r="CT7" s="39">
        <v>63.54</v>
      </c>
      <c r="CU7" s="39">
        <v>63.53</v>
      </c>
      <c r="CV7" s="39">
        <v>60.27</v>
      </c>
      <c r="CW7" s="39">
        <v>94.17</v>
      </c>
      <c r="CX7" s="39">
        <v>94.36</v>
      </c>
      <c r="CY7" s="39">
        <v>94.98</v>
      </c>
      <c r="CZ7" s="39">
        <v>94.56</v>
      </c>
      <c r="DA7" s="39">
        <v>94.22</v>
      </c>
      <c r="DB7" s="39">
        <v>91.07</v>
      </c>
      <c r="DC7" s="39">
        <v>91.21</v>
      </c>
      <c r="DD7" s="39">
        <v>91.6</v>
      </c>
      <c r="DE7" s="39">
        <v>91.48</v>
      </c>
      <c r="DF7" s="39">
        <v>91.58</v>
      </c>
      <c r="DG7" s="39">
        <v>89.92</v>
      </c>
      <c r="DH7" s="39">
        <v>46.12</v>
      </c>
      <c r="DI7" s="39">
        <v>47.13</v>
      </c>
      <c r="DJ7" s="39">
        <v>47.95</v>
      </c>
      <c r="DK7" s="39">
        <v>48.75</v>
      </c>
      <c r="DL7" s="39">
        <v>50.09</v>
      </c>
      <c r="DM7" s="39">
        <v>47.7</v>
      </c>
      <c r="DN7" s="39">
        <v>48.41</v>
      </c>
      <c r="DO7" s="39">
        <v>49.1</v>
      </c>
      <c r="DP7" s="39">
        <v>49.66</v>
      </c>
      <c r="DQ7" s="39">
        <v>50.41</v>
      </c>
      <c r="DR7" s="39">
        <v>48.85</v>
      </c>
      <c r="DS7" s="39">
        <v>17.87</v>
      </c>
      <c r="DT7" s="39">
        <v>19.32</v>
      </c>
      <c r="DU7" s="39">
        <v>20.3</v>
      </c>
      <c r="DV7" s="39">
        <v>21.38</v>
      </c>
      <c r="DW7" s="39">
        <v>23.39</v>
      </c>
      <c r="DX7" s="39">
        <v>14.54</v>
      </c>
      <c r="DY7" s="39">
        <v>16.16</v>
      </c>
      <c r="DZ7" s="39">
        <v>17.420000000000002</v>
      </c>
      <c r="EA7" s="39">
        <v>18.940000000000001</v>
      </c>
      <c r="EB7" s="39">
        <v>20.36</v>
      </c>
      <c r="EC7" s="39">
        <v>17.8</v>
      </c>
      <c r="ED7" s="39">
        <v>1.1599999999999999</v>
      </c>
      <c r="EE7" s="39">
        <v>1.1200000000000001</v>
      </c>
      <c r="EF7" s="39">
        <v>1.06</v>
      </c>
      <c r="EG7" s="39">
        <v>0.98</v>
      </c>
      <c r="EH7" s="39">
        <v>0.66</v>
      </c>
      <c r="EI7" s="39">
        <v>0.69</v>
      </c>
      <c r="EJ7" s="39">
        <v>0.74</v>
      </c>
      <c r="EK7" s="39">
        <v>0.73</v>
      </c>
      <c r="EL7" s="39">
        <v>0.74</v>
      </c>
      <c r="EM7" s="39">
        <v>0.75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2020-01-24T02:02:37Z</cp:lastPrinted>
  <dcterms:created xsi:type="dcterms:W3CDTF">2019-12-05T04:12:05Z</dcterms:created>
  <dcterms:modified xsi:type="dcterms:W3CDTF">2020-02-03T06:07:44Z</dcterms:modified>
  <cp:category/>
</cp:coreProperties>
</file>