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6.254.114\kwgshare\農政課\030 農業集落排水担当\02 庁内文書（依頼・照会）\H31\20200115公営企業に係る経営比較分析表（平成30年度決算）の分析等について（依頼）\"/>
    </mc:Choice>
  </mc:AlternateContent>
  <xr:revisionPtr revIDLastSave="0" documentId="13_ncr:1_{1E5DA212-BAA0-4008-A2BB-9CA123923A29}" xr6:coauthVersionLast="36" xr6:coauthVersionMax="36" xr10:uidLastSave="{00000000-0000-0000-0000-000000000000}"/>
  <workbookProtection workbookAlgorithmName="SHA-512" workbookHashValue="0iUhng7s2A48rF/+3TVSl5KbpAfsckcBOoXy5rt4MHS8RD6yZt4FNB5h3jlo4HUDBDju/udalj3qFY8k7YbD0g==" workbookSaltValue="qQ2WbVhUBuvwdOZa84Qf5Q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<sst xmlns="http://schemas.openxmlformats.org/spreadsheetml/2006/main" count="228" uniqueCount="114">
  <si>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</si>
  <si>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</si>
  <si>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</si>
  <si>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</si>
  <si>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</si>
  <si>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</si>
  <si>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</si>
  <si>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</si>
  <si>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</si>
  <si>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</si>
  <si>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</si>
  <si>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</si>
  <si>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</si>
  <si>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</si>
  <si>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</si>
  <si>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</si>
  <si>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</si>
  <si>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</si>
  <si>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</si>
  <si>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</si>
  <si>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</si>
  <si>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</si>
  <si>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</si>
  <si>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</si>
  <si>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</si>
  <si>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</si>
  <si>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</si>
  <si>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</si>
  <si>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</si>
  <si>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</si>
  <si>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</si>
  <si>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</si>
  <si>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</si>
  <si>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</si>
  <si>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</si>
  <si>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</si>
  <si>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</si>
  <si>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</si>
  <si>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</si>
  <si>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</si>
  <si>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</si>
  <si>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</si>
  <si>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</si>
  <si>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</si>
  <si>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</si>
  <si>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</si>
  <si>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</si>
  <si>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</si>
  <si>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</si>
  <si>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</si>
  <si>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</si>
  <si>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</si>
  <si>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</si>
  <si>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</si>
  <si>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</si>
  <si>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</si>
  <si>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</si>
  <si>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</si>
  <si>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</si>
  <si>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</si>
  <si>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</si>
  <si>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</si>
  <si>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</si>
  <si>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</si>
  <si>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</si>
  <si>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</si>
  <si>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</si>
  <si>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</si>
  <si>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</si>
  <si>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</si>
  <si>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</si>
  <si>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</si>
  <si>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</si>
  <si>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</si>
  <si>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</si>
  <si>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</si>
  <si>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</si>
  <si>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</si>
  <si>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</si>
  <si>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</si>
  <si>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</si>
  <si>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</si>
  <si>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</si>
  <si>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</si>
  <si>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</si>
  <si>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</si>
  <si>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</si>
  <si>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</si>
  <si>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</si>
  <si>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</si>
  <si>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</si>
  <si>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</si>
  <si>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</si>
  <si>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</si>
  <si>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</si>
  <si>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</si>
  <si>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</si>
  <si>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</si>
  <si>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川越市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</si>
  <si>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</si>
  <si>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</si>
  <si>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</si>
  <si>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</si>
  <si>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</si>
  <si>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</si>
  <si>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</si>
  <si>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</si>
  <si>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</si>
  <si>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</si>
  <si>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</si>
  <si>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</si>
  <si>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市内２箇所にある農業集落排水処理施設（鴨田地
区、石田本郷地区）の供用開始は、平成１８年及び同２４年と近年であるため、老朽化には該当せず、管渠の更新は行っていない。</t>
    <rPh sb="45" eb="46">
      <t>オヨ</t>
    </rPh>
    <rPh sb="52" eb="54">
      <t>キンネン</t>
    </rPh>
    <rPh sb="60" eb="63">
      <t>ロウキュウカ</t>
    </rPh>
    <rPh sb="65" eb="67">
      <t>ガイトウ</t>
    </rPh>
    <rPh sb="70" eb="72">
      <t>カンキョ</t>
    </rPh>
    <rPh sb="73" eb="75">
      <t>コウシン</t>
    </rPh>
    <rPh sb="76" eb="77">
      <t>オコナ</t>
    </rPh>
    <phoneticPr fontId="4"/>
  </si>
  <si>
    <t>　今後も、健全な事業経営の継続のため、施設の適切な維持管理と使用料収入の確保に努める。また、将来の施設の老朽化を見据えて、改善計画を検討する。</t>
    <rPh sb="1" eb="3">
      <t>コンゴ</t>
    </rPh>
    <rPh sb="8" eb="10">
      <t>ジギョウ</t>
    </rPh>
    <rPh sb="10" eb="12">
      <t>ケイエイ</t>
    </rPh>
    <rPh sb="13" eb="15">
      <t>ケイゾク</t>
    </rPh>
    <rPh sb="19" eb="21">
      <t>シセツ</t>
    </rPh>
    <rPh sb="22" eb="24">
      <t>テキセツ</t>
    </rPh>
    <rPh sb="25" eb="27">
      <t>イジ</t>
    </rPh>
    <rPh sb="27" eb="29">
      <t>カンリ</t>
    </rPh>
    <rPh sb="30" eb="33">
      <t>シヨウリョウ</t>
    </rPh>
    <rPh sb="33" eb="35">
      <t>シュウニュウ</t>
    </rPh>
    <rPh sb="36" eb="38">
      <t>カクホ</t>
    </rPh>
    <rPh sb="39" eb="40">
      <t>ツト</t>
    </rPh>
    <rPh sb="46" eb="48">
      <t>ショウライ</t>
    </rPh>
    <rPh sb="49" eb="51">
      <t>シセツ</t>
    </rPh>
    <rPh sb="52" eb="55">
      <t>ロウキュウカ</t>
    </rPh>
    <rPh sb="56" eb="58">
      <t>ミス</t>
    </rPh>
    <rPh sb="61" eb="63">
      <t>カイゼン</t>
    </rPh>
    <rPh sb="63" eb="65">
      <t>ケイカク</t>
    </rPh>
    <rPh sb="66" eb="68">
      <t>ケントウ</t>
    </rPh>
    <phoneticPr fontId="4"/>
  </si>
  <si>
    <t>①収益的収支比率
　指標数値自体は低いもの、地方債の償還が進んでいるため、上昇傾向にある。今後も一般会計からの繰入金に依存するが、料金収入の確保と維持管理費の適正化により、比率の向上を目指す。
④企業債残高対事業規模比率
　類似団体と比較すると、低い数値で推移してい
る。毎年度の確実な償還によって、減少している。
⑤経費回収率
　類似団体と比較すると、ほぼ同水準の推移となっ
ている。30年度は修繕等により、処理維持管理費が上昇したため、下がったが、今後も適切な維持管理に努める。
⑥汚水処理原価
　類似団体と比較すると、やや低い状態を示す。今後も適切な維持管理を行い、原価維持に努める。
⑦施設利用率
　類似団体と比較すると、やや高い数値で推移している。今後も施設の適切な維持管理に努める。
⑧水洗化率
　類似団体と比較すると、高い数値で上昇傾向を示
す。今後も高い数値を維持するため、更なる接続促
進に努める。</t>
    <rPh sb="22" eb="25">
      <t>チホウサイ</t>
    </rPh>
    <rPh sb="26" eb="28">
      <t>ショウカン</t>
    </rPh>
    <rPh sb="29" eb="30">
      <t>スス</t>
    </rPh>
    <rPh sb="37" eb="39">
      <t>ジョウショウ</t>
    </rPh>
    <rPh sb="39" eb="41">
      <t>ケイコウ</t>
    </rPh>
    <rPh sb="65" eb="67">
      <t>リョウキン</t>
    </rPh>
    <rPh sb="67" eb="69">
      <t>シュウニュウ</t>
    </rPh>
    <rPh sb="70" eb="72">
      <t>カクホ</t>
    </rPh>
    <rPh sb="73" eb="75">
      <t>イジ</t>
    </rPh>
    <rPh sb="75" eb="78">
      <t>カンリヒ</t>
    </rPh>
    <rPh sb="79" eb="82">
      <t>テキセイカ</t>
    </rPh>
    <rPh sb="86" eb="88">
      <t>ヒリツ</t>
    </rPh>
    <rPh sb="89" eb="91">
      <t>コウジョウ</t>
    </rPh>
    <rPh sb="92" eb="94">
      <t>メザ</t>
    </rPh>
    <rPh sb="195" eb="197">
      <t>ネンド</t>
    </rPh>
    <rPh sb="198" eb="200">
      <t>シュウゼン</t>
    </rPh>
    <rPh sb="200" eb="201">
      <t>ナド</t>
    </rPh>
    <rPh sb="205" eb="207">
      <t>ショリ</t>
    </rPh>
    <rPh sb="207" eb="209">
      <t>イジ</t>
    </rPh>
    <rPh sb="209" eb="211">
      <t>カンリ</t>
    </rPh>
    <rPh sb="211" eb="212">
      <t>ヒ</t>
    </rPh>
    <rPh sb="213" eb="215">
      <t>ジョウショウ</t>
    </rPh>
    <rPh sb="220" eb="221">
      <t>サ</t>
    </rPh>
    <rPh sb="226" eb="228">
      <t>コンゴ</t>
    </rPh>
    <rPh sb="229" eb="231">
      <t>テキセツ</t>
    </rPh>
    <rPh sb="232" eb="234">
      <t>イジ</t>
    </rPh>
    <rPh sb="234" eb="236">
      <t>カンリ</t>
    </rPh>
    <rPh sb="272" eb="274">
      <t>コンゴ</t>
    </rPh>
    <rPh sb="275" eb="277">
      <t>テキセツ</t>
    </rPh>
    <rPh sb="278" eb="280">
      <t>イジ</t>
    </rPh>
    <rPh sb="280" eb="282">
      <t>カンリ</t>
    </rPh>
    <rPh sb="283" eb="284">
      <t>オコナ</t>
    </rPh>
    <rPh sb="286" eb="288">
      <t>ゲンカ</t>
    </rPh>
    <rPh sb="288" eb="290">
      <t>イジ</t>
    </rPh>
    <rPh sb="291" eb="292">
      <t>ツト</t>
    </rPh>
    <rPh sb="322" eb="324">
      <t>スイイ</t>
    </rPh>
    <rPh sb="332" eb="334">
      <t>シセツ</t>
    </rPh>
    <rPh sb="338" eb="340">
      <t>イジ</t>
    </rPh>
    <rPh sb="340" eb="342">
      <t>カンリ</t>
    </rPh>
    <rPh sb="343" eb="344">
      <t>ツト</t>
    </rPh>
    <rPh sb="388" eb="390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</si>
</sst>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D-4100-BA28-77A76EA15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0.02</c:v>
                </c:pt>
                <c:pt idx="2">
                  <c:v>0.03</c:v>
                </c:pt>
                <c:pt idx="3" formatCode="#,##0.00;&quot;△&quot;#,##0.00">
                  <c:v>0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D-4100-BA28-77A76EA15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42.99</c:v>
                </c:pt>
                <c:pt idx="1">
                  <c:v>45.35</c:v>
                </c:pt>
                <c:pt idx="2">
                  <c:v>45.2</c:v>
                </c:pt>
                <c:pt idx="3">
                  <c:v>46.93</c:v>
                </c:pt>
                <c:pt idx="4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4-43ED-96D4-B790FB030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44.69</c:v>
                </c:pt>
                <c:pt idx="2">
                  <c:v>42.84</c:v>
                </c:pt>
                <c:pt idx="3">
                  <c:v>40.93</c:v>
                </c:pt>
                <c:pt idx="4">
                  <c:v>43.38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C4-43ED-96D4-B790FB030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77.83</c:v>
                </c:pt>
                <c:pt idx="1">
                  <c:v>79.88</c:v>
                </c:pt>
                <c:pt idx="2">
                  <c:v>81.81</c:v>
                </c:pt>
                <c:pt idx="3">
                  <c:v>82.52</c:v>
                </c:pt>
                <c:pt idx="4">
                  <c:v>82.62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3-43B2-BF96-FE46518B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70.59</c:v>
                </c:pt>
                <c:pt idx="1">
                  <c:v>69.67</c:v>
                </c:pt>
                <c:pt idx="2">
                  <c:v>66.3</c:v>
                </c:pt>
                <c:pt idx="3">
                  <c:v>62.73</c:v>
                </c:pt>
                <c:pt idx="4">
                  <c:v>62.02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3-43B2-BF96-FE46518B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48.46</c:v>
                </c:pt>
                <c:pt idx="1">
                  <c:v>54.62</c:v>
                </c:pt>
                <c:pt idx="2">
                  <c:v>56.69</c:v>
                </c:pt>
                <c:pt idx="3">
                  <c:v>57.95</c:v>
                </c:pt>
                <c:pt idx="4">
                  <c:v>62.08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6-4A73-B2E1-144F7FED0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6-4A73-B2E1-144F7FED0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F-4827-B7C4-AFB7CDFCF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F-4827-B7C4-AFB7CDFCF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A-4F14-B154-93E011B71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A-4F14-B154-93E011B71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D-47B7-A4CB-0AD1AE447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D-47B7-A4CB-0AD1AE447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8-40FF-A491-7E5727DA5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8-40FF-A491-7E5727DA5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15.14</c:v>
                </c:pt>
                <c:pt idx="1">
                  <c:v>13.89</c:v>
                </c:pt>
                <c:pt idx="2">
                  <c:v>12.79</c:v>
                </c:pt>
                <c:pt idx="3">
                  <c:v>12.2</c:v>
                </c:pt>
                <c:pt idx="4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2-4759-BB27-8A291674F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1161.05</c:v>
                </c:pt>
                <c:pt idx="1">
                  <c:v>979.89</c:v>
                </c:pt>
                <c:pt idx="2">
                  <c:v>1051.43</c:v>
                </c:pt>
                <c:pt idx="3">
                  <c:v>982.29</c:v>
                </c:pt>
                <c:pt idx="4">
                  <c:v>713.28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22-4759-BB27-8A291674F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37.74</c:v>
                </c:pt>
                <c:pt idx="1">
                  <c:v>36.89</c:v>
                </c:pt>
                <c:pt idx="2">
                  <c:v>39.869999999999997</c:v>
                </c:pt>
                <c:pt idx="3">
                  <c:v>40.44</c:v>
                </c:pt>
                <c:pt idx="4">
                  <c:v>36.340000000000003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6-4D75-8ECA-FF73F8208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41.34</c:v>
                </c:pt>
                <c:pt idx="2">
                  <c:v>40.06</c:v>
                </c:pt>
                <c:pt idx="3">
                  <c:v>41.25</c:v>
                </c:pt>
                <c:pt idx="4">
                  <c:v>40.75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6-4D75-8ECA-FF73F8208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284.39999999999998</c:v>
                </c:pt>
                <c:pt idx="1">
                  <c:v>287.77</c:v>
                </c:pt>
                <c:pt idx="2">
                  <c:v>278.76</c:v>
                </c:pt>
                <c:pt idx="3">
                  <c:v>268.33</c:v>
                </c:pt>
                <c:pt idx="4">
                  <c:v>298.38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1-4875-B432-07CEDD25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378.08</c:v>
                </c:pt>
                <c:pt idx="1">
                  <c:v>357.49</c:v>
                </c:pt>
                <c:pt idx="2">
                  <c:v>355.22</c:v>
                </c:pt>
                <c:pt idx="3">
                  <c:v>334.48</c:v>
                </c:pt>
                <c:pt idx="4">
                  <c:v>311.70999999999998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1-4875-B432-07CEDD25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Y19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埼玉県　川越市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F3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353115</v>
      </c>
      <c r="AM8" s="50"/>
      <c r="AN8" s="50"/>
      <c r="AO8" s="50"/>
      <c r="AP8" s="50"/>
      <c r="AQ8" s="50"/>
      <c r="AR8" s="50"/>
      <c r="AS8" s="50"/>
      <c r="AT8" s="45">
        <f>データ!T6</f>
        <v>109.13</v>
      </c>
      <c r="AU8" s="45"/>
      <c r="AV8" s="45"/>
      <c r="AW8" s="45"/>
      <c r="AX8" s="45"/>
      <c r="AY8" s="45"/>
      <c r="AZ8" s="45"/>
      <c r="BA8" s="45"/>
      <c r="BB8" s="45">
        <f>データ!U6</f>
        <v>3235.73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0.68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2829</v>
      </c>
      <c r="AE10" s="50"/>
      <c r="AF10" s="50"/>
      <c r="AG10" s="50"/>
      <c r="AH10" s="50"/>
      <c r="AI10" s="50"/>
      <c r="AJ10" s="50"/>
      <c r="AK10" s="2"/>
      <c r="AL10" s="50">
        <f>データ!V6</f>
        <v>2394</v>
      </c>
      <c r="AM10" s="50"/>
      <c r="AN10" s="50"/>
      <c r="AO10" s="50"/>
      <c r="AP10" s="50"/>
      <c r="AQ10" s="50"/>
      <c r="AR10" s="50"/>
      <c r="AS10" s="50"/>
      <c r="AT10" s="45">
        <f>データ!W6</f>
        <v>0.67</v>
      </c>
      <c r="AU10" s="45"/>
      <c r="AV10" s="45"/>
      <c r="AW10" s="45"/>
      <c r="AX10" s="45"/>
      <c r="AY10" s="45"/>
      <c r="AZ10" s="45"/>
      <c r="BA10" s="45"/>
      <c r="BB10" s="45">
        <f>データ!X6</f>
        <v>3573.13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113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UfswEz4KWhsJZ7Hp09dUN89wCT1sHSfD3Y9zkAoA2S2fr3iQ09D1FYV1/teu0DRBs1NPK4a33BRb1A/XMiOFNw==" saltValue="VQFrP1a1dqBp0zZW6tNtI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112011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埼玉県　川越市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0.68</v>
      </c>
      <c r="Q6" s="34">
        <f t="shared" si="3"/>
        <v>100</v>
      </c>
      <c r="R6" s="34">
        <f t="shared" si="3"/>
        <v>2829</v>
      </c>
      <c r="S6" s="34">
        <f t="shared" si="3"/>
        <v>353115</v>
      </c>
      <c r="T6" s="34">
        <f t="shared" si="3"/>
        <v>109.13</v>
      </c>
      <c r="U6" s="34">
        <f t="shared" si="3"/>
        <v>3235.73</v>
      </c>
      <c r="V6" s="34">
        <f t="shared" si="3"/>
        <v>2394</v>
      </c>
      <c r="W6" s="34">
        <f t="shared" si="3"/>
        <v>0.67</v>
      </c>
      <c r="X6" s="34">
        <f t="shared" si="3"/>
        <v>3573.13</v>
      </c>
      <c r="Y6" s="35">
        <f>IF(Y7="",NA(),Y7)</f>
        <v>48.46</v>
      </c>
      <c r="Z6" s="35">
        <f t="shared" ref="Z6:AH6" si="4">IF(Z7="",NA(),Z7)</f>
        <v>54.62</v>
      </c>
      <c r="AA6" s="35">
        <f t="shared" si="4"/>
        <v>56.69</v>
      </c>
      <c r="AB6" s="35">
        <f t="shared" si="4"/>
        <v>57.95</v>
      </c>
      <c r="AC6" s="35">
        <f t="shared" si="4"/>
        <v>62.08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15.14</v>
      </c>
      <c r="BG6" s="35">
        <f t="shared" ref="BG6:BO6" si="7">IF(BG7="",NA(),BG7)</f>
        <v>13.89</v>
      </c>
      <c r="BH6" s="35">
        <f t="shared" si="7"/>
        <v>12.79</v>
      </c>
      <c r="BI6" s="35">
        <f t="shared" si="7"/>
        <v>12.2</v>
      </c>
      <c r="BJ6" s="35">
        <f t="shared" si="7"/>
        <v>11.7</v>
      </c>
      <c r="BK6" s="35">
        <f t="shared" si="7"/>
        <v>1161.05</v>
      </c>
      <c r="BL6" s="35">
        <f t="shared" si="7"/>
        <v>979.89</v>
      </c>
      <c r="BM6" s="35">
        <f t="shared" si="7"/>
        <v>1051.43</v>
      </c>
      <c r="BN6" s="35">
        <f t="shared" si="7"/>
        <v>982.29</v>
      </c>
      <c r="BO6" s="35">
        <f t="shared" si="7"/>
        <v>713.28</v>
      </c>
      <c r="BP6" s="34" t="str">
        <f>IF(BP7="","",IF(BP7="-","【-】","【"&amp;SUBSTITUTE(TEXT(BP7,"#,##0.00"),"-","△")&amp;"】"))</f>
        <v>【747.76】</v>
      </c>
      <c r="BQ6" s="35">
        <f>IF(BQ7="",NA(),BQ7)</f>
        <v>37.74</v>
      </c>
      <c r="BR6" s="35">
        <f t="shared" ref="BR6:BZ6" si="8">IF(BR7="",NA(),BR7)</f>
        <v>36.89</v>
      </c>
      <c r="BS6" s="35">
        <f t="shared" si="8"/>
        <v>39.869999999999997</v>
      </c>
      <c r="BT6" s="35">
        <f t="shared" si="8"/>
        <v>40.44</v>
      </c>
      <c r="BU6" s="35">
        <f t="shared" si="8"/>
        <v>36.340000000000003</v>
      </c>
      <c r="BV6" s="35">
        <f t="shared" si="8"/>
        <v>41.08</v>
      </c>
      <c r="BW6" s="35">
        <f t="shared" si="8"/>
        <v>41.34</v>
      </c>
      <c r="BX6" s="35">
        <f t="shared" si="8"/>
        <v>40.06</v>
      </c>
      <c r="BY6" s="35">
        <f t="shared" si="8"/>
        <v>41.25</v>
      </c>
      <c r="BZ6" s="35">
        <f t="shared" si="8"/>
        <v>40.75</v>
      </c>
      <c r="CA6" s="34" t="str">
        <f>IF(CA7="","",IF(CA7="-","【-】","【"&amp;SUBSTITUTE(TEXT(CA7,"#,##0.00"),"-","△")&amp;"】"))</f>
        <v>【59.51】</v>
      </c>
      <c r="CB6" s="35">
        <f>IF(CB7="",NA(),CB7)</f>
        <v>284.39999999999998</v>
      </c>
      <c r="CC6" s="35">
        <f t="shared" ref="CC6:CK6" si="9">IF(CC7="",NA(),CC7)</f>
        <v>287.77</v>
      </c>
      <c r="CD6" s="35">
        <f t="shared" si="9"/>
        <v>278.76</v>
      </c>
      <c r="CE6" s="35">
        <f t="shared" si="9"/>
        <v>268.33</v>
      </c>
      <c r="CF6" s="35">
        <f t="shared" si="9"/>
        <v>298.38</v>
      </c>
      <c r="CG6" s="35">
        <f t="shared" si="9"/>
        <v>378.08</v>
      </c>
      <c r="CH6" s="35">
        <f t="shared" si="9"/>
        <v>357.49</v>
      </c>
      <c r="CI6" s="35">
        <f t="shared" si="9"/>
        <v>355.22</v>
      </c>
      <c r="CJ6" s="35">
        <f t="shared" si="9"/>
        <v>334.48</v>
      </c>
      <c r="CK6" s="35">
        <f t="shared" si="9"/>
        <v>311.70999999999998</v>
      </c>
      <c r="CL6" s="34" t="str">
        <f>IF(CL7="","",IF(CL7="-","【-】","【"&amp;SUBSTITUTE(TEXT(CL7,"#,##0.00"),"-","△")&amp;"】"))</f>
        <v>【261.46】</v>
      </c>
      <c r="CM6" s="35">
        <f>IF(CM7="",NA(),CM7)</f>
        <v>42.99</v>
      </c>
      <c r="CN6" s="35">
        <f t="shared" ref="CN6:CV6" si="10">IF(CN7="",NA(),CN7)</f>
        <v>45.35</v>
      </c>
      <c r="CO6" s="35">
        <f t="shared" si="10"/>
        <v>45.2</v>
      </c>
      <c r="CP6" s="35">
        <f t="shared" si="10"/>
        <v>46.93</v>
      </c>
      <c r="CQ6" s="35">
        <f t="shared" si="10"/>
        <v>46.3</v>
      </c>
      <c r="CR6" s="35">
        <f t="shared" si="10"/>
        <v>44.69</v>
      </c>
      <c r="CS6" s="35">
        <f t="shared" si="10"/>
        <v>44.69</v>
      </c>
      <c r="CT6" s="35">
        <f t="shared" si="10"/>
        <v>42.84</v>
      </c>
      <c r="CU6" s="35">
        <f t="shared" si="10"/>
        <v>40.93</v>
      </c>
      <c r="CV6" s="35">
        <f t="shared" si="10"/>
        <v>43.38</v>
      </c>
      <c r="CW6" s="34" t="str">
        <f>IF(CW7="","",IF(CW7="-","【-】","【"&amp;SUBSTITUTE(TEXT(CW7,"#,##0.00"),"-","△")&amp;"】"))</f>
        <v>【52.23】</v>
      </c>
      <c r="CX6" s="35">
        <f>IF(CX7="",NA(),CX7)</f>
        <v>77.83</v>
      </c>
      <c r="CY6" s="35">
        <f t="shared" ref="CY6:DG6" si="11">IF(CY7="",NA(),CY7)</f>
        <v>79.88</v>
      </c>
      <c r="CZ6" s="35">
        <f t="shared" si="11"/>
        <v>81.81</v>
      </c>
      <c r="DA6" s="35">
        <f t="shared" si="11"/>
        <v>82.52</v>
      </c>
      <c r="DB6" s="35">
        <f t="shared" si="11"/>
        <v>82.62</v>
      </c>
      <c r="DC6" s="35">
        <f t="shared" si="11"/>
        <v>70.59</v>
      </c>
      <c r="DD6" s="35">
        <f t="shared" si="11"/>
        <v>69.67</v>
      </c>
      <c r="DE6" s="35">
        <f t="shared" si="11"/>
        <v>66.3</v>
      </c>
      <c r="DF6" s="35">
        <f t="shared" si="11"/>
        <v>62.73</v>
      </c>
      <c r="DG6" s="35">
        <f t="shared" si="11"/>
        <v>62.02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0.02</v>
      </c>
      <c r="EL6" s="35">
        <f t="shared" si="14"/>
        <v>0.03</v>
      </c>
      <c r="EM6" s="34">
        <f t="shared" si="14"/>
        <v>0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112011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0.68</v>
      </c>
      <c r="Q7" s="38">
        <v>100</v>
      </c>
      <c r="R7" s="38">
        <v>2829</v>
      </c>
      <c r="S7" s="38">
        <v>353115</v>
      </c>
      <c r="T7" s="38">
        <v>109.13</v>
      </c>
      <c r="U7" s="38">
        <v>3235.73</v>
      </c>
      <c r="V7" s="38">
        <v>2394</v>
      </c>
      <c r="W7" s="38">
        <v>0.67</v>
      </c>
      <c r="X7" s="38">
        <v>3573.13</v>
      </c>
      <c r="Y7" s="38">
        <v>48.46</v>
      </c>
      <c r="Z7" s="38">
        <v>54.62</v>
      </c>
      <c r="AA7" s="38">
        <v>56.69</v>
      </c>
      <c r="AB7" s="38">
        <v>57.95</v>
      </c>
      <c r="AC7" s="38">
        <v>62.08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15.14</v>
      </c>
      <c r="BG7" s="38">
        <v>13.89</v>
      </c>
      <c r="BH7" s="38">
        <v>12.79</v>
      </c>
      <c r="BI7" s="38">
        <v>12.2</v>
      </c>
      <c r="BJ7" s="38">
        <v>11.7</v>
      </c>
      <c r="BK7" s="38">
        <v>1161.05</v>
      </c>
      <c r="BL7" s="38">
        <v>979.89</v>
      </c>
      <c r="BM7" s="38">
        <v>1051.43</v>
      </c>
      <c r="BN7" s="38">
        <v>982.29</v>
      </c>
      <c r="BO7" s="38">
        <v>713.28</v>
      </c>
      <c r="BP7" s="38">
        <v>747.76</v>
      </c>
      <c r="BQ7" s="38">
        <v>37.74</v>
      </c>
      <c r="BR7" s="38">
        <v>36.89</v>
      </c>
      <c r="BS7" s="38">
        <v>39.869999999999997</v>
      </c>
      <c r="BT7" s="38">
        <v>40.44</v>
      </c>
      <c r="BU7" s="38">
        <v>36.340000000000003</v>
      </c>
      <c r="BV7" s="38">
        <v>41.08</v>
      </c>
      <c r="BW7" s="38">
        <v>41.34</v>
      </c>
      <c r="BX7" s="38">
        <v>40.06</v>
      </c>
      <c r="BY7" s="38">
        <v>41.25</v>
      </c>
      <c r="BZ7" s="38">
        <v>40.75</v>
      </c>
      <c r="CA7" s="38">
        <v>59.51</v>
      </c>
      <c r="CB7" s="38">
        <v>284.39999999999998</v>
      </c>
      <c r="CC7" s="38">
        <v>287.77</v>
      </c>
      <c r="CD7" s="38">
        <v>278.76</v>
      </c>
      <c r="CE7" s="38">
        <v>268.33</v>
      </c>
      <c r="CF7" s="38">
        <v>298.38</v>
      </c>
      <c r="CG7" s="38">
        <v>378.08</v>
      </c>
      <c r="CH7" s="38">
        <v>357.49</v>
      </c>
      <c r="CI7" s="38">
        <v>355.22</v>
      </c>
      <c r="CJ7" s="38">
        <v>334.48</v>
      </c>
      <c r="CK7" s="38">
        <v>311.70999999999998</v>
      </c>
      <c r="CL7" s="38">
        <v>261.45999999999998</v>
      </c>
      <c r="CM7" s="38">
        <v>42.99</v>
      </c>
      <c r="CN7" s="38">
        <v>45.35</v>
      </c>
      <c r="CO7" s="38">
        <v>45.2</v>
      </c>
      <c r="CP7" s="38">
        <v>46.93</v>
      </c>
      <c r="CQ7" s="38">
        <v>46.3</v>
      </c>
      <c r="CR7" s="38">
        <v>44.69</v>
      </c>
      <c r="CS7" s="38">
        <v>44.69</v>
      </c>
      <c r="CT7" s="38">
        <v>42.84</v>
      </c>
      <c r="CU7" s="38">
        <v>40.93</v>
      </c>
      <c r="CV7" s="38">
        <v>43.38</v>
      </c>
      <c r="CW7" s="38">
        <v>52.23</v>
      </c>
      <c r="CX7" s="38">
        <v>77.83</v>
      </c>
      <c r="CY7" s="38">
        <v>79.88</v>
      </c>
      <c r="CZ7" s="38">
        <v>81.81</v>
      </c>
      <c r="DA7" s="38">
        <v>82.52</v>
      </c>
      <c r="DB7" s="38">
        <v>82.62</v>
      </c>
      <c r="DC7" s="38">
        <v>70.59</v>
      </c>
      <c r="DD7" s="38">
        <v>69.67</v>
      </c>
      <c r="DE7" s="38">
        <v>66.3</v>
      </c>
      <c r="DF7" s="38">
        <v>62.73</v>
      </c>
      <c r="DG7" s="38">
        <v>62.02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0.02</v>
      </c>
      <c r="EL7" s="38">
        <v>0.03</v>
      </c>
      <c r="EM7" s="38">
        <v>0</v>
      </c>
      <c r="EN7" s="38">
        <v>0.04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2020-01-23T00:22:50Z</cp:lastPrinted>
  <dcterms:created xsi:type="dcterms:W3CDTF">2019-12-05T05:18:13Z</dcterms:created>
  <dcterms:modified xsi:type="dcterms:W3CDTF">2020-01-23T00:32:22Z</dcterms:modified>
  <cp:category/>
</cp:coreProperties>
</file>