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Z:\市町村課\H31年度\08公営企業担当\◎公営◎\02-2 経営比較分析表\04 公営企業に係る経営比較分析表（平成30年度決算）の分析等について\03団体→県\00各担当作業用\篠原\"/>
    </mc:Choice>
  </mc:AlternateContent>
  <xr:revisionPtr revIDLastSave="0" documentId="8_{6D10DB55-0F36-4E6C-8562-80F5F5DA5A45}" xr6:coauthVersionLast="36" xr6:coauthVersionMax="36" xr10:uidLastSave="{00000000-0000-0000-0000-000000000000}"/>
  <workbookProtection workbookAlgorithmName="SHA-512" workbookHashValue="mxHnG8yf1iKy47YIj3sneK2AEVTiYod0ksZE+RPJWNTr28/UgRCz3bEq7hzVF5AqDoYPMUOR5XOEu0gKipmjTA==" workbookSaltValue="wSeqZdI8lrAp/b01r3h2qA==" workbookSpinCount="100000" lockStructure="1"/>
  <bookViews>
    <workbookView xWindow="0" yWindow="0" windowWidth="20490" windowHeight="771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IT76" i="4"/>
  <c r="CS51" i="4"/>
  <c r="HJ30" i="4"/>
  <c r="CS30" i="4"/>
  <c r="MA51" i="4"/>
  <c r="C11" i="5"/>
  <c r="D11" i="5"/>
  <c r="E11" i="5"/>
  <c r="B11" i="5"/>
  <c r="BK76" i="4" l="1"/>
  <c r="LH51" i="4"/>
  <c r="LT76" i="4"/>
  <c r="GQ51" i="4"/>
  <c r="LH30" i="4"/>
  <c r="BZ30" i="4"/>
  <c r="IE76" i="4"/>
  <c r="BZ51" i="4"/>
  <c r="GQ30" i="4"/>
  <c r="HP76" i="4"/>
  <c r="BG30" i="4"/>
  <c r="BG51" i="4"/>
  <c r="AV76" i="4"/>
  <c r="KO51" i="4"/>
  <c r="LE76" i="4"/>
  <c r="FX51" i="4"/>
  <c r="KO30" i="4"/>
  <c r="FX30" i="4"/>
  <c r="KP76" i="4"/>
  <c r="HA76" i="4"/>
  <c r="AN51" i="4"/>
  <c r="FE30" i="4"/>
  <c r="AN30" i="4"/>
  <c r="JV30" i="4"/>
  <c r="FE51" i="4"/>
  <c r="AG76" i="4"/>
  <c r="JV51" i="4"/>
  <c r="R76" i="4"/>
  <c r="KA76" i="4"/>
  <c r="EL51" i="4"/>
  <c r="JC30" i="4"/>
  <c r="GL76" i="4"/>
  <c r="U51" i="4"/>
  <c r="U30" i="4"/>
  <c r="JC51" i="4"/>
  <c r="EL30" i="4"/>
</calcChain>
</file>

<file path=xl/sharedStrings.xml><?xml version="1.0" encoding="utf-8"?>
<sst xmlns="http://schemas.openxmlformats.org/spreadsheetml/2006/main" count="278" uniqueCount="127">
  <si>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</si>
  <si>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</si>
  <si>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</si>
  <si>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</si>
  <si>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</si>
  <si>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</si>
  <si>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</si>
  <si>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</si>
  <si>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</si>
  <si>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</si>
  <si>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</si>
  <si>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</si>
  <si>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</si>
  <si>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</si>
  <si>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</si>
  <si>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</si>
  <si>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</si>
  <si>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</si>
  <si>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</si>
  <si>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</si>
  <si>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</si>
  <si>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</si>
  <si>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</si>
  <si>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</si>
  <si>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</si>
  <si>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</si>
  <si>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</si>
  <si>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</si>
  <si>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</si>
  <si>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</si>
  <si>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</si>
  <si>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</si>
  <si>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</si>
  <si>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</si>
  <si>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</si>
  <si>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</si>
  <si>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</si>
  <si>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</si>
  <si>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</si>
  <si>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</si>
  <si>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</si>
  <si>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</si>
  <si>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</si>
  <si>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</si>
  <si>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</si>
  <si>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</si>
  <si>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</si>
  <si>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</si>
  <si>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</si>
  <si>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</si>
  <si>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</si>
  <si>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</si>
  <si>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</si>
  <si>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</si>
  <si>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</si>
  <si>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</si>
  <si>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</si>
  <si>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</si>
  <si>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</si>
  <si>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</si>
  <si>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</si>
  <si>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</si>
  <si>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</si>
  <si>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</si>
  <si>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</si>
  <si>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</si>
  <si>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</si>
  <si>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</si>
  <si>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</si>
  <si>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</si>
  <si>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</si>
  <si>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</si>
  <si>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</si>
  <si>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</si>
  <si>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</si>
  <si>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</si>
  <si>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</si>
  <si>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</si>
  <si>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</si>
  <si>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</si>
  <si>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</si>
  <si>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</si>
  <si>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</si>
  <si>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</si>
  <si>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</si>
  <si>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</si>
  <si>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</si>
  <si>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</si>
  <si>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</si>
  <si>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</si>
  <si>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</si>
  <si>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</si>
  <si>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</si>
  <si>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</si>
  <si>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</si>
  <si>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</si>
  <si>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</si>
  <si>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</si>
  <si>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</si>
  <si>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</si>
  <si>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</si>
  <si>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</si>
  <si>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</si>
  <si>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</si>
  <si>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</si>
  <si>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埼玉県　川越市</t>
  </si>
  <si>
    <t>川越駅東口公共地下駐車場</t>
  </si>
  <si>
    <t>法非適用</t>
  </si>
  <si>
    <t>駐車場整備事業</t>
  </si>
  <si>
    <t>-</t>
  </si>
  <si>
    <t>Ａ２Ｂ１</t>
  </si>
  <si>
    <t>非設置</t>
  </si>
  <si>
    <t>該当数値なし</t>
  </si>
  <si>
    <t>都市計画駐車場 附置義務駐車施設</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</si>
  <si>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</si>
  <si>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</si>
  <si>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</si>
  <si>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</si>
  <si>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</si>
  <si>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</si>
  <si>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</si>
  <si>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</si>
  <si>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</si>
  <si>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は、当施設については類似施設平均値を大きく上回っており、施設に対しての需要が十分にあると考えられます。①収益的収支比率の値が、これまで１００％を大きく超えて推移してきていることから、健全な運営ができていると判断できます。今後も健全経営を続けていくため、数値について注視していく必要があります。</t>
    <phoneticPr fontId="5"/>
  </si>
  <si>
    <t>①収益的収支比率については、１００％を超えており、健全性は十分に確保されていると考えられるが、ここ過去５年間で一番低い数値になっているため、費用の削減等に取り組み、経営改善を図っていきます。
②他会計補助金比率、③駐車台数一台当たりの他会計補助金額については、当施設については他会計補助金を繰り入れていないため０となり、地方公営企業の原則である独立採算による運営を果たしています。
④売上高ＧＯＰ比率とは、営業収益に対する営業総利益（粗利益）の割合であり、施設の営業に関する収益性を表す指標ですが、当施設については類似施設平均を大幅に上回り、施設の営業に関する収益性は高いと判断できます。
⑤ＥＢＩＴＤＡ（減価償却前営業利益）とは、純利益から減価償却費（設備投資によるブレ）などの影響を排除した指標であり、当施設については類似施設平均を上回っており、本業の収益性は高いと判断できます。</t>
    <rPh sb="49" eb="51">
      <t>カコ</t>
    </rPh>
    <rPh sb="52" eb="54">
      <t>ネンカン</t>
    </rPh>
    <rPh sb="55" eb="57">
      <t>イチバン</t>
    </rPh>
    <rPh sb="57" eb="58">
      <t>ヒク</t>
    </rPh>
    <rPh sb="59" eb="61">
      <t>スウチ</t>
    </rPh>
    <rPh sb="70" eb="72">
      <t>ヒヨウ</t>
    </rPh>
    <rPh sb="73" eb="75">
      <t>サクゲン</t>
    </rPh>
    <rPh sb="75" eb="76">
      <t>トウ</t>
    </rPh>
    <rPh sb="82" eb="84">
      <t>ケイエイ</t>
    </rPh>
    <rPh sb="84" eb="86">
      <t>カイゼン</t>
    </rPh>
    <rPh sb="87" eb="88">
      <t>ハカ</t>
    </rPh>
    <rPh sb="264" eb="266">
      <t>オオハバ</t>
    </rPh>
    <rPh sb="267" eb="269">
      <t>ウワマワ</t>
    </rPh>
    <rPh sb="368" eb="370">
      <t>ウワマワ</t>
    </rPh>
    <phoneticPr fontId="5"/>
  </si>
  <si>
    <t>⑥有形固定資産減価償却率については、当施設については地方公営企業法非適用事業であるため指標は算出されません。
⑧設備投資見込額については、当施設の建設後経過年数が２９年となったこと、各設備について設備一式の入替を伴う修繕が近年増えていることなどから、今後増加していくことが予想され（実際に昨年度から１０００万円の増加）、収益性を損なうことのないように投資の平準化を進めていくことが必要です。
⑨累積欠損金比率については、当施設については地方公営企業法非適用事業であるため指標は算出されません。
⑩企業債残高対料金収入比率については、現在の数値としては少なく、経営を圧迫するようなものではありません。債務は少ないほうが健全ではありますが、今後大規模な設備投資が必要となった場合には、経営の負担とならない範囲で企業債を有効に活用し、費用の平準化に努めることが必要と考えられます。</t>
    <rPh sb="141" eb="143">
      <t>ジッサイ</t>
    </rPh>
    <rPh sb="144" eb="147">
      <t>サクネンド</t>
    </rPh>
    <rPh sb="153" eb="154">
      <t>マン</t>
    </rPh>
    <rPh sb="154" eb="155">
      <t>エン</t>
    </rPh>
    <rPh sb="156" eb="158">
      <t>ゾウカ</t>
    </rPh>
    <phoneticPr fontId="5"/>
  </si>
  <si>
    <t>収益等の状況については基本的に高い収益性があると思われることや利用状況についても稼働率が高いことなどから、当施設については基本的に良好な経営状態であると考えられます。
今後は、増大していく可能性がある設備投資費について注意し、独立採算を維持できるような経営に努めていく必要があります。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</si>
</sst>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214.5</c:v>
                </c:pt>
                <c:pt idx="1">
                  <c:v>171.1</c:v>
                </c:pt>
                <c:pt idx="2">
                  <c:v>168.6</c:v>
                </c:pt>
                <c:pt idx="3">
                  <c:v>203</c:v>
                </c:pt>
                <c:pt idx="4">
                  <c:v>145.19999999999999</c:v>
                </c:pt>
              </c:numCache>
            </c:numRef>
          </c:val>
          <c:extLst>
            <c:ext xmlns:c16="http://schemas.microsoft.com/office/drawing/2014/chart" uri="{C3380CC4-5D6E-409C-BE32-E72D297353CC}">
              <c16:uniqueId val="{00000000-41EE-49DC-A006-573C79E4345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41EE-49DC-A006-573C79E4345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14.7</c:v>
                </c:pt>
                <c:pt idx="3">
                  <c:v>13.4</c:v>
                </c:pt>
                <c:pt idx="4">
                  <c:v>12.6</c:v>
                </c:pt>
              </c:numCache>
            </c:numRef>
          </c:val>
          <c:extLst>
            <c:ext xmlns:c16="http://schemas.microsoft.com/office/drawing/2014/chart" uri="{C3380CC4-5D6E-409C-BE32-E72D297353CC}">
              <c16:uniqueId val="{00000000-EF0F-42D5-88B1-60F6DA976F1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EF0F-42D5-88B1-60F6DA976F1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586-4989-8363-4D9598D98E9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586-4989-8363-4D9598D98E9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881-43B3-B39C-3D673D871E0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881-43B3-B39C-3D673D871E0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83-42BB-83D2-E93011E68A2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D183-42BB-83D2-E93011E68A2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4A9-4777-9B52-1350B891D76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94A9-4777-9B52-1350B891D76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423.6</c:v>
                </c:pt>
                <c:pt idx="1">
                  <c:v>378.8</c:v>
                </c:pt>
                <c:pt idx="2">
                  <c:v>380.8</c:v>
                </c:pt>
                <c:pt idx="3">
                  <c:v>394.2</c:v>
                </c:pt>
                <c:pt idx="4">
                  <c:v>386.1</c:v>
                </c:pt>
              </c:numCache>
            </c:numRef>
          </c:val>
          <c:extLst>
            <c:ext xmlns:c16="http://schemas.microsoft.com/office/drawing/2014/chart" uri="{C3380CC4-5D6E-409C-BE32-E72D297353CC}">
              <c16:uniqueId val="{00000000-B069-49FD-83F6-FD3F94820EE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B069-49FD-83F6-FD3F94820EED}"/>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52.9</c:v>
                </c:pt>
                <c:pt idx="1">
                  <c:v>40.799999999999997</c:v>
                </c:pt>
                <c:pt idx="2">
                  <c:v>39.1</c:v>
                </c:pt>
                <c:pt idx="3">
                  <c:v>50.6</c:v>
                </c:pt>
                <c:pt idx="4">
                  <c:v>31.3</c:v>
                </c:pt>
              </c:numCache>
            </c:numRef>
          </c:val>
          <c:extLst>
            <c:ext xmlns:c16="http://schemas.microsoft.com/office/drawing/2014/chart" uri="{C3380CC4-5D6E-409C-BE32-E72D297353CC}">
              <c16:uniqueId val="{00000000-D157-4ED9-889F-E0B5DEC13FC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D157-4ED9-889F-E0B5DEC13FC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69421</c:v>
                </c:pt>
                <c:pt idx="1">
                  <c:v>48710</c:v>
                </c:pt>
                <c:pt idx="2">
                  <c:v>48328</c:v>
                </c:pt>
                <c:pt idx="3">
                  <c:v>62438</c:v>
                </c:pt>
                <c:pt idx="4">
                  <c:v>38132</c:v>
                </c:pt>
              </c:numCache>
            </c:numRef>
          </c:val>
          <c:extLst>
            <c:ext xmlns:c16="http://schemas.microsoft.com/office/drawing/2014/chart" uri="{C3380CC4-5D6E-409C-BE32-E72D297353CC}">
              <c16:uniqueId val="{00000000-A29F-44BD-917F-A34D1F9DE37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A29F-44BD-917F-A34D1F9DE37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埼玉県川越市　川越駅東口公共地下駐車場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8190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214.5</v>
      </c>
      <c r="V31" s="118"/>
      <c r="W31" s="118"/>
      <c r="X31" s="118"/>
      <c r="Y31" s="118"/>
      <c r="Z31" s="118"/>
      <c r="AA31" s="118"/>
      <c r="AB31" s="118"/>
      <c r="AC31" s="118"/>
      <c r="AD31" s="118"/>
      <c r="AE31" s="118"/>
      <c r="AF31" s="118"/>
      <c r="AG31" s="118"/>
      <c r="AH31" s="118"/>
      <c r="AI31" s="118"/>
      <c r="AJ31" s="118"/>
      <c r="AK31" s="118"/>
      <c r="AL31" s="118"/>
      <c r="AM31" s="118"/>
      <c r="AN31" s="118">
        <f>データ!Z7</f>
        <v>171.1</v>
      </c>
      <c r="AO31" s="118"/>
      <c r="AP31" s="118"/>
      <c r="AQ31" s="118"/>
      <c r="AR31" s="118"/>
      <c r="AS31" s="118"/>
      <c r="AT31" s="118"/>
      <c r="AU31" s="118"/>
      <c r="AV31" s="118"/>
      <c r="AW31" s="118"/>
      <c r="AX31" s="118"/>
      <c r="AY31" s="118"/>
      <c r="AZ31" s="118"/>
      <c r="BA31" s="118"/>
      <c r="BB31" s="118"/>
      <c r="BC31" s="118"/>
      <c r="BD31" s="118"/>
      <c r="BE31" s="118"/>
      <c r="BF31" s="118"/>
      <c r="BG31" s="118">
        <f>データ!AA7</f>
        <v>168.6</v>
      </c>
      <c r="BH31" s="118"/>
      <c r="BI31" s="118"/>
      <c r="BJ31" s="118"/>
      <c r="BK31" s="118"/>
      <c r="BL31" s="118"/>
      <c r="BM31" s="118"/>
      <c r="BN31" s="118"/>
      <c r="BO31" s="118"/>
      <c r="BP31" s="118"/>
      <c r="BQ31" s="118"/>
      <c r="BR31" s="118"/>
      <c r="BS31" s="118"/>
      <c r="BT31" s="118"/>
      <c r="BU31" s="118"/>
      <c r="BV31" s="118"/>
      <c r="BW31" s="118"/>
      <c r="BX31" s="118"/>
      <c r="BY31" s="118"/>
      <c r="BZ31" s="118">
        <f>データ!AB7</f>
        <v>203</v>
      </c>
      <c r="CA31" s="118"/>
      <c r="CB31" s="118"/>
      <c r="CC31" s="118"/>
      <c r="CD31" s="118"/>
      <c r="CE31" s="118"/>
      <c r="CF31" s="118"/>
      <c r="CG31" s="118"/>
      <c r="CH31" s="118"/>
      <c r="CI31" s="118"/>
      <c r="CJ31" s="118"/>
      <c r="CK31" s="118"/>
      <c r="CL31" s="118"/>
      <c r="CM31" s="118"/>
      <c r="CN31" s="118"/>
      <c r="CO31" s="118"/>
      <c r="CP31" s="118"/>
      <c r="CQ31" s="118"/>
      <c r="CR31" s="118"/>
      <c r="CS31" s="118">
        <f>データ!AC7</f>
        <v>145.19999999999999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423.6</v>
      </c>
      <c r="JD31" s="120"/>
      <c r="JE31" s="120"/>
      <c r="JF31" s="120"/>
      <c r="JG31" s="120"/>
      <c r="JH31" s="120"/>
      <c r="JI31" s="120"/>
      <c r="JJ31" s="120"/>
      <c r="JK31" s="120"/>
      <c r="JL31" s="120"/>
      <c r="JM31" s="120"/>
      <c r="JN31" s="120"/>
      <c r="JO31" s="120"/>
      <c r="JP31" s="120"/>
      <c r="JQ31" s="120"/>
      <c r="JR31" s="120"/>
      <c r="JS31" s="120"/>
      <c r="JT31" s="120"/>
      <c r="JU31" s="121"/>
      <c r="JV31" s="119">
        <f>データ!DL7</f>
        <v>378.8</v>
      </c>
      <c r="JW31" s="120"/>
      <c r="JX31" s="120"/>
      <c r="JY31" s="120"/>
      <c r="JZ31" s="120"/>
      <c r="KA31" s="120"/>
      <c r="KB31" s="120"/>
      <c r="KC31" s="120"/>
      <c r="KD31" s="120"/>
      <c r="KE31" s="120"/>
      <c r="KF31" s="120"/>
      <c r="KG31" s="120"/>
      <c r="KH31" s="120"/>
      <c r="KI31" s="120"/>
      <c r="KJ31" s="120"/>
      <c r="KK31" s="120"/>
      <c r="KL31" s="120"/>
      <c r="KM31" s="120"/>
      <c r="KN31" s="121"/>
      <c r="KO31" s="119">
        <f>データ!DM7</f>
        <v>380.8</v>
      </c>
      <c r="KP31" s="120"/>
      <c r="KQ31" s="120"/>
      <c r="KR31" s="120"/>
      <c r="KS31" s="120"/>
      <c r="KT31" s="120"/>
      <c r="KU31" s="120"/>
      <c r="KV31" s="120"/>
      <c r="KW31" s="120"/>
      <c r="KX31" s="120"/>
      <c r="KY31" s="120"/>
      <c r="KZ31" s="120"/>
      <c r="LA31" s="120"/>
      <c r="LB31" s="120"/>
      <c r="LC31" s="120"/>
      <c r="LD31" s="120"/>
      <c r="LE31" s="120"/>
      <c r="LF31" s="120"/>
      <c r="LG31" s="121"/>
      <c r="LH31" s="119">
        <f>データ!DN7</f>
        <v>394.2</v>
      </c>
      <c r="LI31" s="120"/>
      <c r="LJ31" s="120"/>
      <c r="LK31" s="120"/>
      <c r="LL31" s="120"/>
      <c r="LM31" s="120"/>
      <c r="LN31" s="120"/>
      <c r="LO31" s="120"/>
      <c r="LP31" s="120"/>
      <c r="LQ31" s="120"/>
      <c r="LR31" s="120"/>
      <c r="LS31" s="120"/>
      <c r="LT31" s="120"/>
      <c r="LU31" s="120"/>
      <c r="LV31" s="120"/>
      <c r="LW31" s="120"/>
      <c r="LX31" s="120"/>
      <c r="LY31" s="120"/>
      <c r="LZ31" s="121"/>
      <c r="MA31" s="119">
        <f>データ!DO7</f>
        <v>386.1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52.9</v>
      </c>
      <c r="EM52" s="118"/>
      <c r="EN52" s="118"/>
      <c r="EO52" s="118"/>
      <c r="EP52" s="118"/>
      <c r="EQ52" s="118"/>
      <c r="ER52" s="118"/>
      <c r="ES52" s="118"/>
      <c r="ET52" s="118"/>
      <c r="EU52" s="118"/>
      <c r="EV52" s="118"/>
      <c r="EW52" s="118"/>
      <c r="EX52" s="118"/>
      <c r="EY52" s="118"/>
      <c r="EZ52" s="118"/>
      <c r="FA52" s="118"/>
      <c r="FB52" s="118"/>
      <c r="FC52" s="118"/>
      <c r="FD52" s="118"/>
      <c r="FE52" s="118">
        <f>データ!BG7</f>
        <v>40.799999999999997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39.1</v>
      </c>
      <c r="FY52" s="118"/>
      <c r="FZ52" s="118"/>
      <c r="GA52" s="118"/>
      <c r="GB52" s="118"/>
      <c r="GC52" s="118"/>
      <c r="GD52" s="118"/>
      <c r="GE52" s="118"/>
      <c r="GF52" s="118"/>
      <c r="GG52" s="118"/>
      <c r="GH52" s="118"/>
      <c r="GI52" s="118"/>
      <c r="GJ52" s="118"/>
      <c r="GK52" s="118"/>
      <c r="GL52" s="118"/>
      <c r="GM52" s="118"/>
      <c r="GN52" s="118"/>
      <c r="GO52" s="118"/>
      <c r="GP52" s="118"/>
      <c r="GQ52" s="118">
        <f>データ!BI7</f>
        <v>50.6</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69421</v>
      </c>
      <c r="JD52" s="125"/>
      <c r="JE52" s="125"/>
      <c r="JF52" s="125"/>
      <c r="JG52" s="125"/>
      <c r="JH52" s="125"/>
      <c r="JI52" s="125"/>
      <c r="JJ52" s="125"/>
      <c r="JK52" s="125"/>
      <c r="JL52" s="125"/>
      <c r="JM52" s="125"/>
      <c r="JN52" s="125"/>
      <c r="JO52" s="125"/>
      <c r="JP52" s="125"/>
      <c r="JQ52" s="125"/>
      <c r="JR52" s="125"/>
      <c r="JS52" s="125"/>
      <c r="JT52" s="125"/>
      <c r="JU52" s="125"/>
      <c r="JV52" s="125">
        <f>データ!BR7</f>
        <v>48710</v>
      </c>
      <c r="JW52" s="125"/>
      <c r="JX52" s="125"/>
      <c r="JY52" s="125"/>
      <c r="JZ52" s="125"/>
      <c r="KA52" s="125"/>
      <c r="KB52" s="125"/>
      <c r="KC52" s="125"/>
      <c r="KD52" s="125"/>
      <c r="KE52" s="125"/>
      <c r="KF52" s="125"/>
      <c r="KG52" s="125"/>
      <c r="KH52" s="125"/>
      <c r="KI52" s="125"/>
      <c r="KJ52" s="125"/>
      <c r="KK52" s="125"/>
      <c r="KL52" s="125"/>
      <c r="KM52" s="125"/>
      <c r="KN52" s="125"/>
      <c r="KO52" s="125">
        <f>データ!BS7</f>
        <v>48328</v>
      </c>
      <c r="KP52" s="125"/>
      <c r="KQ52" s="125"/>
      <c r="KR52" s="125"/>
      <c r="KS52" s="125"/>
      <c r="KT52" s="125"/>
      <c r="KU52" s="125"/>
      <c r="KV52" s="125"/>
      <c r="KW52" s="125"/>
      <c r="KX52" s="125"/>
      <c r="KY52" s="125"/>
      <c r="KZ52" s="125"/>
      <c r="LA52" s="125"/>
      <c r="LB52" s="125"/>
      <c r="LC52" s="125"/>
      <c r="LD52" s="125"/>
      <c r="LE52" s="125"/>
      <c r="LF52" s="125"/>
      <c r="LG52" s="125"/>
      <c r="LH52" s="125">
        <f>データ!BT7</f>
        <v>62438</v>
      </c>
      <c r="LI52" s="125"/>
      <c r="LJ52" s="125"/>
      <c r="LK52" s="125"/>
      <c r="LL52" s="125"/>
      <c r="LM52" s="125"/>
      <c r="LN52" s="125"/>
      <c r="LO52" s="125"/>
      <c r="LP52" s="125"/>
      <c r="LQ52" s="125"/>
      <c r="LR52" s="125"/>
      <c r="LS52" s="125"/>
      <c r="LT52" s="125"/>
      <c r="LU52" s="125"/>
      <c r="LV52" s="125"/>
      <c r="LW52" s="125"/>
      <c r="LX52" s="125"/>
      <c r="LY52" s="125"/>
      <c r="LZ52" s="125"/>
      <c r="MA52" s="125">
        <f>データ!BU7</f>
        <v>38132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202</v>
      </c>
      <c r="V53" s="125"/>
      <c r="W53" s="125"/>
      <c r="X53" s="125"/>
      <c r="Y53" s="125"/>
      <c r="Z53" s="125"/>
      <c r="AA53" s="125"/>
      <c r="AB53" s="125"/>
      <c r="AC53" s="125"/>
      <c r="AD53" s="125"/>
      <c r="AE53" s="125"/>
      <c r="AF53" s="125"/>
      <c r="AG53" s="125"/>
      <c r="AH53" s="125"/>
      <c r="AI53" s="125"/>
      <c r="AJ53" s="125"/>
      <c r="AK53" s="125"/>
      <c r="AL53" s="125"/>
      <c r="AM53" s="125"/>
      <c r="AN53" s="125">
        <f>データ!BA7</f>
        <v>177</v>
      </c>
      <c r="AO53" s="125"/>
      <c r="AP53" s="125"/>
      <c r="AQ53" s="125"/>
      <c r="AR53" s="125"/>
      <c r="AS53" s="125"/>
      <c r="AT53" s="125"/>
      <c r="AU53" s="125"/>
      <c r="AV53" s="125"/>
      <c r="AW53" s="125"/>
      <c r="AX53" s="125"/>
      <c r="AY53" s="125"/>
      <c r="AZ53" s="125"/>
      <c r="BA53" s="125"/>
      <c r="BB53" s="125"/>
      <c r="BC53" s="125"/>
      <c r="BD53" s="125"/>
      <c r="BE53" s="125"/>
      <c r="BF53" s="125"/>
      <c r="BG53" s="125">
        <f>データ!BB7</f>
        <v>145</v>
      </c>
      <c r="BH53" s="125"/>
      <c r="BI53" s="125"/>
      <c r="BJ53" s="125"/>
      <c r="BK53" s="125"/>
      <c r="BL53" s="125"/>
      <c r="BM53" s="125"/>
      <c r="BN53" s="125"/>
      <c r="BO53" s="125"/>
      <c r="BP53" s="125"/>
      <c r="BQ53" s="125"/>
      <c r="BR53" s="125"/>
      <c r="BS53" s="125"/>
      <c r="BT53" s="125"/>
      <c r="BU53" s="125"/>
      <c r="BV53" s="125"/>
      <c r="BW53" s="125"/>
      <c r="BX53" s="125"/>
      <c r="BY53" s="125"/>
      <c r="BZ53" s="125">
        <f>データ!BC7</f>
        <v>108</v>
      </c>
      <c r="CA53" s="125"/>
      <c r="CB53" s="125"/>
      <c r="CC53" s="125"/>
      <c r="CD53" s="125"/>
      <c r="CE53" s="125"/>
      <c r="CF53" s="125"/>
      <c r="CG53" s="125"/>
      <c r="CH53" s="125"/>
      <c r="CI53" s="125"/>
      <c r="CJ53" s="125"/>
      <c r="CK53" s="125"/>
      <c r="CL53" s="125"/>
      <c r="CM53" s="125"/>
      <c r="CN53" s="125"/>
      <c r="CO53" s="125"/>
      <c r="CP53" s="125"/>
      <c r="CQ53" s="125"/>
      <c r="CR53" s="125"/>
      <c r="CS53" s="125">
        <f>データ!BD7</f>
        <v>90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37843</v>
      </c>
      <c r="JD53" s="125"/>
      <c r="JE53" s="125"/>
      <c r="JF53" s="125"/>
      <c r="JG53" s="125"/>
      <c r="JH53" s="125"/>
      <c r="JI53" s="125"/>
      <c r="JJ53" s="125"/>
      <c r="JK53" s="125"/>
      <c r="JL53" s="125"/>
      <c r="JM53" s="125"/>
      <c r="JN53" s="125"/>
      <c r="JO53" s="125"/>
      <c r="JP53" s="125"/>
      <c r="JQ53" s="125"/>
      <c r="JR53" s="125"/>
      <c r="JS53" s="125"/>
      <c r="JT53" s="125"/>
      <c r="JU53" s="125"/>
      <c r="JV53" s="125">
        <f>データ!BW7</f>
        <v>36318</v>
      </c>
      <c r="JW53" s="125"/>
      <c r="JX53" s="125"/>
      <c r="JY53" s="125"/>
      <c r="JZ53" s="125"/>
      <c r="KA53" s="125"/>
      <c r="KB53" s="125"/>
      <c r="KC53" s="125"/>
      <c r="KD53" s="125"/>
      <c r="KE53" s="125"/>
      <c r="KF53" s="125"/>
      <c r="KG53" s="125"/>
      <c r="KH53" s="125"/>
      <c r="KI53" s="125"/>
      <c r="KJ53" s="125"/>
      <c r="KK53" s="125"/>
      <c r="KL53" s="125"/>
      <c r="KM53" s="125"/>
      <c r="KN53" s="125"/>
      <c r="KO53" s="125">
        <f>データ!BX7</f>
        <v>37745</v>
      </c>
      <c r="KP53" s="125"/>
      <c r="KQ53" s="125"/>
      <c r="KR53" s="125"/>
      <c r="KS53" s="125"/>
      <c r="KT53" s="125"/>
      <c r="KU53" s="125"/>
      <c r="KV53" s="125"/>
      <c r="KW53" s="125"/>
      <c r="KX53" s="125"/>
      <c r="KY53" s="125"/>
      <c r="KZ53" s="125"/>
      <c r="LA53" s="125"/>
      <c r="LB53" s="125"/>
      <c r="LC53" s="125"/>
      <c r="LD53" s="125"/>
      <c r="LE53" s="125"/>
      <c r="LF53" s="125"/>
      <c r="LG53" s="125"/>
      <c r="LH53" s="125">
        <f>データ!BY7</f>
        <v>35151</v>
      </c>
      <c r="LI53" s="125"/>
      <c r="LJ53" s="125"/>
      <c r="LK53" s="125"/>
      <c r="LL53" s="125"/>
      <c r="LM53" s="125"/>
      <c r="LN53" s="125"/>
      <c r="LO53" s="125"/>
      <c r="LP53" s="125"/>
      <c r="LQ53" s="125"/>
      <c r="LR53" s="125"/>
      <c r="LS53" s="125"/>
      <c r="LT53" s="125"/>
      <c r="LU53" s="125"/>
      <c r="LV53" s="125"/>
      <c r="LW53" s="125"/>
      <c r="LX53" s="125"/>
      <c r="LY53" s="125"/>
      <c r="LZ53" s="125"/>
      <c r="MA53" s="125">
        <f>データ!BZ7</f>
        <v>29367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32565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60000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14.7</v>
      </c>
      <c r="LF77" s="120"/>
      <c r="LG77" s="120"/>
      <c r="LH77" s="120"/>
      <c r="LI77" s="120"/>
      <c r="LJ77" s="120"/>
      <c r="LK77" s="120"/>
      <c r="LL77" s="120"/>
      <c r="LM77" s="120"/>
      <c r="LN77" s="120"/>
      <c r="LO77" s="120"/>
      <c r="LP77" s="120"/>
      <c r="LQ77" s="120"/>
      <c r="LR77" s="120"/>
      <c r="LS77" s="121"/>
      <c r="LT77" s="119">
        <f>データ!DC7</f>
        <v>13.4</v>
      </c>
      <c r="LU77" s="120"/>
      <c r="LV77" s="120"/>
      <c r="LW77" s="120"/>
      <c r="LX77" s="120"/>
      <c r="LY77" s="120"/>
      <c r="LZ77" s="120"/>
      <c r="MA77" s="120"/>
      <c r="MB77" s="120"/>
      <c r="MC77" s="120"/>
      <c r="MD77" s="120"/>
      <c r="ME77" s="120"/>
      <c r="MF77" s="120"/>
      <c r="MG77" s="120"/>
      <c r="MH77" s="121"/>
      <c r="MI77" s="119">
        <f>データ!DD7</f>
        <v>12.6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wzkkIWznnSjx21NiHtelo22Bp4hZdtCML6R/BQNkNYywxCu6RW5oW8QXkK43UfaCEs3aAkExZYWRjJNaeHn8w==" saltValue="KbI3OeTXCzBk1zWtH5yFf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2018</v>
      </c>
      <c r="C6" s="60">
        <f t="shared" ref="C6:X6" si="1">C8</f>
        <v>112011</v>
      </c>
      <c r="D6" s="60">
        <f t="shared" si="1"/>
        <v>47</v>
      </c>
      <c r="E6" s="60">
        <f t="shared" si="1"/>
        <v>14</v>
      </c>
      <c r="F6" s="60">
        <f t="shared" si="1"/>
        <v>0</v>
      </c>
      <c r="G6" s="60">
        <f t="shared" si="1"/>
        <v>1</v>
      </c>
      <c r="H6" s="60" t="str">
        <f>SUBSTITUTE(H8,"　","")</f>
        <v>埼玉県川越市</v>
      </c>
      <c r="I6" s="60" t="str">
        <f t="shared" si="1"/>
        <v>川越駅東口公共地下駐車場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附置義務駐車施設</v>
      </c>
      <c r="Q6" s="62" t="str">
        <f t="shared" si="1"/>
        <v>地下式</v>
      </c>
      <c r="R6" s="63">
        <f t="shared" si="1"/>
        <v>29</v>
      </c>
      <c r="S6" s="62" t="str">
        <f t="shared" si="1"/>
        <v>駅</v>
      </c>
      <c r="T6" s="62" t="str">
        <f t="shared" si="1"/>
        <v>無</v>
      </c>
      <c r="U6" s="63">
        <f t="shared" si="1"/>
        <v>8190</v>
      </c>
      <c r="V6" s="63">
        <f t="shared" si="1"/>
        <v>208</v>
      </c>
      <c r="W6" s="63">
        <f t="shared" si="1"/>
        <v>250</v>
      </c>
      <c r="X6" s="62" t="str">
        <f t="shared" si="1"/>
        <v>導入なし</v>
      </c>
      <c r="Y6" s="64">
        <f>IF(Y8="-",NA(),Y8)</f>
        <v>214.5</v>
      </c>
      <c r="Z6" s="64">
        <f t="shared" ref="Z6:AH6" si="2">IF(Z8="-",NA(),Z8)</f>
        <v>171.1</v>
      </c>
      <c r="AA6" s="64">
        <f t="shared" si="2"/>
        <v>168.6</v>
      </c>
      <c r="AB6" s="64">
        <f t="shared" si="2"/>
        <v>203</v>
      </c>
      <c r="AC6" s="64">
        <f t="shared" si="2"/>
        <v>145.19999999999999</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52.9</v>
      </c>
      <c r="BG6" s="64">
        <f t="shared" ref="BG6:BO6" si="5">IF(BG8="-",NA(),BG8)</f>
        <v>40.799999999999997</v>
      </c>
      <c r="BH6" s="64">
        <f t="shared" si="5"/>
        <v>39.1</v>
      </c>
      <c r="BI6" s="64">
        <f t="shared" si="5"/>
        <v>50.6</v>
      </c>
      <c r="BJ6" s="64">
        <f t="shared" si="5"/>
        <v>31.3</v>
      </c>
      <c r="BK6" s="64">
        <f t="shared" si="5"/>
        <v>18.2</v>
      </c>
      <c r="BL6" s="64">
        <f t="shared" si="5"/>
        <v>17.5</v>
      </c>
      <c r="BM6" s="64">
        <f t="shared" si="5"/>
        <v>14.3</v>
      </c>
      <c r="BN6" s="64">
        <f t="shared" si="5"/>
        <v>11.8</v>
      </c>
      <c r="BO6" s="64">
        <f t="shared" si="5"/>
        <v>8.6</v>
      </c>
      <c r="BP6" s="61" t="str">
        <f>IF(BP8="-","",IF(BP8="-","【-】","【"&amp;SUBSTITUTE(TEXT(BP8,"#,##0.0"),"-","△")&amp;"】"))</f>
        <v>【26.3】</v>
      </c>
      <c r="BQ6" s="65">
        <f>IF(BQ8="-",NA(),BQ8)</f>
        <v>69421</v>
      </c>
      <c r="BR6" s="65">
        <f t="shared" ref="BR6:BZ6" si="6">IF(BR8="-",NA(),BR8)</f>
        <v>48710</v>
      </c>
      <c r="BS6" s="65">
        <f t="shared" si="6"/>
        <v>48328</v>
      </c>
      <c r="BT6" s="65">
        <f t="shared" si="6"/>
        <v>62438</v>
      </c>
      <c r="BU6" s="65">
        <f t="shared" si="6"/>
        <v>38132</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102</v>
      </c>
      <c r="CM6" s="63">
        <f t="shared" ref="CM6:CN6" si="7">CM8</f>
        <v>32565</v>
      </c>
      <c r="CN6" s="63">
        <f t="shared" si="7"/>
        <v>60000</v>
      </c>
      <c r="CO6" s="64"/>
      <c r="CP6" s="64"/>
      <c r="CQ6" s="64"/>
      <c r="CR6" s="64"/>
      <c r="CS6" s="64"/>
      <c r="CT6" s="64"/>
      <c r="CU6" s="64"/>
      <c r="CV6" s="64"/>
      <c r="CW6" s="64"/>
      <c r="CX6" s="64"/>
      <c r="CY6" s="61" t="s">
        <v>102</v>
      </c>
      <c r="CZ6" s="64">
        <f>IF(CZ8="-",NA(),CZ8)</f>
        <v>0</v>
      </c>
      <c r="DA6" s="64">
        <f t="shared" ref="DA6:DI6" si="8">IF(DA8="-",NA(),DA8)</f>
        <v>0</v>
      </c>
      <c r="DB6" s="64">
        <f t="shared" si="8"/>
        <v>14.7</v>
      </c>
      <c r="DC6" s="64">
        <f t="shared" si="8"/>
        <v>13.4</v>
      </c>
      <c r="DD6" s="64">
        <f t="shared" si="8"/>
        <v>12.6</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423.6</v>
      </c>
      <c r="DL6" s="64">
        <f t="shared" ref="DL6:DT6" si="9">IF(DL8="-",NA(),DL8)</f>
        <v>378.8</v>
      </c>
      <c r="DM6" s="64">
        <f t="shared" si="9"/>
        <v>380.8</v>
      </c>
      <c r="DN6" s="64">
        <f t="shared" si="9"/>
        <v>394.2</v>
      </c>
      <c r="DO6" s="64">
        <f t="shared" si="9"/>
        <v>386.1</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103</v>
      </c>
      <c r="B7" s="60">
        <f t="shared" ref="B7:X7" si="10">B8</f>
        <v>2018</v>
      </c>
      <c r="C7" s="60">
        <f t="shared" si="10"/>
        <v>112011</v>
      </c>
      <c r="D7" s="60">
        <f t="shared" si="10"/>
        <v>47</v>
      </c>
      <c r="E7" s="60">
        <f t="shared" si="10"/>
        <v>14</v>
      </c>
      <c r="F7" s="60">
        <f t="shared" si="10"/>
        <v>0</v>
      </c>
      <c r="G7" s="60">
        <f t="shared" si="10"/>
        <v>1</v>
      </c>
      <c r="H7" s="60" t="str">
        <f t="shared" si="10"/>
        <v>埼玉県　川越市</v>
      </c>
      <c r="I7" s="60" t="str">
        <f t="shared" si="10"/>
        <v>川越駅東口公共地下駐車場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附置義務駐車施設</v>
      </c>
      <c r="Q7" s="62" t="str">
        <f t="shared" si="10"/>
        <v>地下式</v>
      </c>
      <c r="R7" s="63">
        <f t="shared" si="10"/>
        <v>29</v>
      </c>
      <c r="S7" s="62" t="str">
        <f t="shared" si="10"/>
        <v>駅</v>
      </c>
      <c r="T7" s="62" t="str">
        <f t="shared" si="10"/>
        <v>無</v>
      </c>
      <c r="U7" s="63">
        <f t="shared" si="10"/>
        <v>8190</v>
      </c>
      <c r="V7" s="63">
        <f t="shared" si="10"/>
        <v>208</v>
      </c>
      <c r="W7" s="63">
        <f t="shared" si="10"/>
        <v>250</v>
      </c>
      <c r="X7" s="62" t="str">
        <f t="shared" si="10"/>
        <v>導入なし</v>
      </c>
      <c r="Y7" s="64">
        <f>Y8</f>
        <v>214.5</v>
      </c>
      <c r="Z7" s="64">
        <f t="shared" ref="Z7:AH7" si="11">Z8</f>
        <v>171.1</v>
      </c>
      <c r="AA7" s="64">
        <f t="shared" si="11"/>
        <v>168.6</v>
      </c>
      <c r="AB7" s="64">
        <f t="shared" si="11"/>
        <v>203</v>
      </c>
      <c r="AC7" s="64">
        <f t="shared" si="11"/>
        <v>145.19999999999999</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52.9</v>
      </c>
      <c r="BG7" s="64">
        <f t="shared" ref="BG7:BO7" si="14">BG8</f>
        <v>40.799999999999997</v>
      </c>
      <c r="BH7" s="64">
        <f t="shared" si="14"/>
        <v>39.1</v>
      </c>
      <c r="BI7" s="64">
        <f t="shared" si="14"/>
        <v>50.6</v>
      </c>
      <c r="BJ7" s="64">
        <f t="shared" si="14"/>
        <v>31.3</v>
      </c>
      <c r="BK7" s="64">
        <f t="shared" si="14"/>
        <v>18.2</v>
      </c>
      <c r="BL7" s="64">
        <f t="shared" si="14"/>
        <v>17.5</v>
      </c>
      <c r="BM7" s="64">
        <f t="shared" si="14"/>
        <v>14.3</v>
      </c>
      <c r="BN7" s="64">
        <f t="shared" si="14"/>
        <v>11.8</v>
      </c>
      <c r="BO7" s="64">
        <f t="shared" si="14"/>
        <v>8.6</v>
      </c>
      <c r="BP7" s="61"/>
      <c r="BQ7" s="65">
        <f>BQ8</f>
        <v>69421</v>
      </c>
      <c r="BR7" s="65">
        <f t="shared" ref="BR7:BZ7" si="15">BR8</f>
        <v>48710</v>
      </c>
      <c r="BS7" s="65">
        <f t="shared" si="15"/>
        <v>48328</v>
      </c>
      <c r="BT7" s="65">
        <f t="shared" si="15"/>
        <v>62438</v>
      </c>
      <c r="BU7" s="65">
        <f t="shared" si="15"/>
        <v>38132</v>
      </c>
      <c r="BV7" s="65">
        <f t="shared" si="15"/>
        <v>37843</v>
      </c>
      <c r="BW7" s="65">
        <f t="shared" si="15"/>
        <v>36318</v>
      </c>
      <c r="BX7" s="65">
        <f t="shared" si="15"/>
        <v>37745</v>
      </c>
      <c r="BY7" s="65">
        <f t="shared" si="15"/>
        <v>35151</v>
      </c>
      <c r="BZ7" s="65">
        <f t="shared" si="15"/>
        <v>29367</v>
      </c>
      <c r="CA7" s="63"/>
      <c r="CB7" s="64" t="s">
        <v>104</v>
      </c>
      <c r="CC7" s="64" t="s">
        <v>104</v>
      </c>
      <c r="CD7" s="64" t="s">
        <v>104</v>
      </c>
      <c r="CE7" s="64" t="s">
        <v>104</v>
      </c>
      <c r="CF7" s="64" t="s">
        <v>104</v>
      </c>
      <c r="CG7" s="64" t="s">
        <v>104</v>
      </c>
      <c r="CH7" s="64" t="s">
        <v>104</v>
      </c>
      <c r="CI7" s="64" t="s">
        <v>104</v>
      </c>
      <c r="CJ7" s="64" t="s">
        <v>104</v>
      </c>
      <c r="CK7" s="64" t="s">
        <v>102</v>
      </c>
      <c r="CL7" s="61"/>
      <c r="CM7" s="63">
        <f>CM8</f>
        <v>32565</v>
      </c>
      <c r="CN7" s="63">
        <f>CN8</f>
        <v>60000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14.7</v>
      </c>
      <c r="DC7" s="64">
        <f t="shared" si="16"/>
        <v>13.4</v>
      </c>
      <c r="DD7" s="64">
        <f t="shared" si="16"/>
        <v>12.6</v>
      </c>
      <c r="DE7" s="64">
        <f t="shared" si="16"/>
        <v>351.1</v>
      </c>
      <c r="DF7" s="64">
        <f t="shared" si="16"/>
        <v>278.89999999999998</v>
      </c>
      <c r="DG7" s="64">
        <f t="shared" si="16"/>
        <v>205.5</v>
      </c>
      <c r="DH7" s="64">
        <f t="shared" si="16"/>
        <v>187.9</v>
      </c>
      <c r="DI7" s="64">
        <f t="shared" si="16"/>
        <v>139.69999999999999</v>
      </c>
      <c r="DJ7" s="61"/>
      <c r="DK7" s="64">
        <f>DK8</f>
        <v>423.6</v>
      </c>
      <c r="DL7" s="64">
        <f t="shared" ref="DL7:DT7" si="17">DL8</f>
        <v>378.8</v>
      </c>
      <c r="DM7" s="64">
        <f t="shared" si="17"/>
        <v>380.8</v>
      </c>
      <c r="DN7" s="64">
        <f t="shared" si="17"/>
        <v>394.2</v>
      </c>
      <c r="DO7" s="64">
        <f t="shared" si="17"/>
        <v>386.1</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112011</v>
      </c>
      <c r="D8" s="67">
        <v>47</v>
      </c>
      <c r="E8" s="67">
        <v>14</v>
      </c>
      <c r="F8" s="67">
        <v>0</v>
      </c>
      <c r="G8" s="67">
        <v>1</v>
      </c>
      <c r="H8" s="67" t="s">
        <v>105</v>
      </c>
      <c r="I8" s="67" t="s">
        <v>106</v>
      </c>
      <c r="J8" s="67" t="s">
        <v>107</v>
      </c>
      <c r="K8" s="67" t="s">
        <v>108</v>
      </c>
      <c r="L8" s="67" t="s">
        <v>109</v>
      </c>
      <c r="M8" s="67" t="s">
        <v>110</v>
      </c>
      <c r="N8" s="67" t="s">
        <v>111</v>
      </c>
      <c r="O8" s="68" t="s">
        <v>112</v>
      </c>
      <c r="P8" s="69" t="s">
        <v>113</v>
      </c>
      <c r="Q8" s="69" t="s">
        <v>114</v>
      </c>
      <c r="R8" s="70">
        <v>29</v>
      </c>
      <c r="S8" s="69" t="s">
        <v>115</v>
      </c>
      <c r="T8" s="69" t="s">
        <v>116</v>
      </c>
      <c r="U8" s="70">
        <v>8190</v>
      </c>
      <c r="V8" s="70">
        <v>208</v>
      </c>
      <c r="W8" s="70">
        <v>250</v>
      </c>
      <c r="X8" s="69" t="s">
        <v>117</v>
      </c>
      <c r="Y8" s="71">
        <v>214.5</v>
      </c>
      <c r="Z8" s="71">
        <v>171.1</v>
      </c>
      <c r="AA8" s="71">
        <v>168.6</v>
      </c>
      <c r="AB8" s="71">
        <v>203</v>
      </c>
      <c r="AC8" s="71">
        <v>145.19999999999999</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52.9</v>
      </c>
      <c r="BG8" s="71">
        <v>40.799999999999997</v>
      </c>
      <c r="BH8" s="71">
        <v>39.1</v>
      </c>
      <c r="BI8" s="71">
        <v>50.6</v>
      </c>
      <c r="BJ8" s="71">
        <v>31.3</v>
      </c>
      <c r="BK8" s="71">
        <v>18.2</v>
      </c>
      <c r="BL8" s="71">
        <v>17.5</v>
      </c>
      <c r="BM8" s="71">
        <v>14.3</v>
      </c>
      <c r="BN8" s="71">
        <v>11.8</v>
      </c>
      <c r="BO8" s="71">
        <v>8.6</v>
      </c>
      <c r="BP8" s="68">
        <v>26.3</v>
      </c>
      <c r="BQ8" s="72">
        <v>69421</v>
      </c>
      <c r="BR8" s="72">
        <v>48710</v>
      </c>
      <c r="BS8" s="72">
        <v>48328</v>
      </c>
      <c r="BT8" s="73">
        <v>62438</v>
      </c>
      <c r="BU8" s="73">
        <v>38132</v>
      </c>
      <c r="BV8" s="72">
        <v>37843</v>
      </c>
      <c r="BW8" s="72">
        <v>36318</v>
      </c>
      <c r="BX8" s="72">
        <v>37745</v>
      </c>
      <c r="BY8" s="72">
        <v>35151</v>
      </c>
      <c r="BZ8" s="72">
        <v>29367</v>
      </c>
      <c r="CA8" s="70">
        <v>16102</v>
      </c>
      <c r="CB8" s="71" t="s">
        <v>109</v>
      </c>
      <c r="CC8" s="71" t="s">
        <v>109</v>
      </c>
      <c r="CD8" s="71" t="s">
        <v>109</v>
      </c>
      <c r="CE8" s="71" t="s">
        <v>109</v>
      </c>
      <c r="CF8" s="71" t="s">
        <v>109</v>
      </c>
      <c r="CG8" s="71" t="s">
        <v>109</v>
      </c>
      <c r="CH8" s="71" t="s">
        <v>109</v>
      </c>
      <c r="CI8" s="71" t="s">
        <v>109</v>
      </c>
      <c r="CJ8" s="71" t="s">
        <v>109</v>
      </c>
      <c r="CK8" s="71" t="s">
        <v>109</v>
      </c>
      <c r="CL8" s="68" t="s">
        <v>109</v>
      </c>
      <c r="CM8" s="70">
        <v>32565</v>
      </c>
      <c r="CN8" s="70">
        <v>60000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14.7</v>
      </c>
      <c r="DC8" s="71">
        <v>13.4</v>
      </c>
      <c r="DD8" s="71">
        <v>12.6</v>
      </c>
      <c r="DE8" s="71">
        <v>351.1</v>
      </c>
      <c r="DF8" s="71">
        <v>278.89999999999998</v>
      </c>
      <c r="DG8" s="71">
        <v>205.5</v>
      </c>
      <c r="DH8" s="71">
        <v>187.9</v>
      </c>
      <c r="DI8" s="71">
        <v>139.69999999999999</v>
      </c>
      <c r="DJ8" s="68">
        <v>103.6</v>
      </c>
      <c r="DK8" s="71">
        <v>423.6</v>
      </c>
      <c r="DL8" s="71">
        <v>378.8</v>
      </c>
      <c r="DM8" s="71">
        <v>380.8</v>
      </c>
      <c r="DN8" s="71">
        <v>394.2</v>
      </c>
      <c r="DO8" s="71">
        <v>386.1</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2020-01-20T07:12:58Z</cp:lastPrinted>
  <dcterms:created xsi:type="dcterms:W3CDTF">2019-12-05T07:20:48Z</dcterms:created>
  <dcterms:modified xsi:type="dcterms:W3CDTF">2020-01-22T02:20:37Z</dcterms:modified>
  <cp:category/>
</cp:coreProperties>
</file>