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23" r:id="rId14"/>
    <sheet name="施設類型別ストック情報分析表①" sheetId="24" r:id="rId15"/>
    <sheet name="施設類型別ストック情報分析表②" sheetId="25"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C37" i="10"/>
  <c r="BW36" i="10"/>
  <c r="BE36" i="10"/>
  <c r="BW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BW34" i="10" l="1"/>
  <c r="CO34" i="10" s="1"/>
  <c r="CO35" i="10" s="1"/>
  <c r="CO36" i="10" s="1"/>
  <c r="CO37" i="10" s="1"/>
  <c r="CO38" i="10" s="1"/>
  <c r="AM34" i="10"/>
  <c r="AM35" i="10" s="1"/>
  <c r="AM36" i="10" s="1"/>
</calcChain>
</file>

<file path=xl/sharedStrings.xml><?xml version="1.0" encoding="utf-8"?>
<sst xmlns="http://schemas.openxmlformats.org/spreadsheetml/2006/main" count="1034" uniqueCount="579">
  <si>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</si>
  <si>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</si>
  <si>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</si>
  <si>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</si>
  <si>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</si>
  <si>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</si>
  <si>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</si>
  <si>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</si>
  <si>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</si>
  <si>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</si>
  <si>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</si>
  <si>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</si>
  <si>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</si>
  <si>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</si>
  <si>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</si>
  <si>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</si>
  <si>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</si>
  <si>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</si>
  <si>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</si>
  <si>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</si>
  <si>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</si>
  <si>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</si>
  <si>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</si>
  <si>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</si>
  <si>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</si>
  <si>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</si>
  <si>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</si>
  <si>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</si>
  <si>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</si>
  <si>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</si>
  <si>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</si>
  <si>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</si>
  <si>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</si>
  <si>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</si>
  <si>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</si>
  <si>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</si>
  <si>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</si>
  <si>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</si>
  <si>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</si>
  <si>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</si>
  <si>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</si>
  <si>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</si>
  <si>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</si>
  <si>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</si>
  <si>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</si>
  <si>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</si>
  <si>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</si>
  <si>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</si>
  <si>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</si>
  <si>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</si>
  <si>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</si>
  <si>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</si>
  <si>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</si>
  <si>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</si>
  <si>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</si>
  <si>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</si>
  <si>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</si>
  <si>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</si>
  <si>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</si>
  <si>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</si>
  <si>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</si>
  <si>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</si>
  <si>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</si>
  <si>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</si>
  <si>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</si>
  <si>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</si>
  <si>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</si>
  <si>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</si>
  <si>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</si>
  <si>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</si>
  <si>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</si>
  <si>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</si>
  <si>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</si>
  <si>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</si>
  <si>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</si>
  <si>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</si>
  <si>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</si>
  <si>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</si>
  <si>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</si>
  <si>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</si>
  <si>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</si>
  <si>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</si>
  <si>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</si>
  <si>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</si>
  <si>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</si>
  <si>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</si>
  <si>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</si>
  <si>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</si>
  <si>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</si>
  <si>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</si>
  <si>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</si>
  <si>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所沢市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</si>
  <si>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</si>
  <si>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</si>
  <si>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</si>
  <si>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</si>
  <si>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</si>
  <si>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</si>
  <si>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</si>
  <si>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</si>
  <si>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</si>
  <si>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</si>
  <si>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</si>
  <si>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</si>
  <si>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</si>
  <si>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</si>
  <si>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</si>
  <si>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</si>
  <si>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</si>
  <si>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</si>
  <si>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</si>
  <si>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</si>
  <si>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</si>
  <si>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</si>
  <si>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</si>
  <si>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</si>
  <si>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</si>
  <si>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</si>
  <si>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</si>
  <si>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</si>
  <si>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</si>
  <si>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</si>
  <si>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</si>
  <si>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</si>
  <si>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</si>
  <si>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</si>
  <si>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</si>
  <si>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</si>
  <si>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</si>
  <si>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</si>
  <si>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</si>
  <si>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</si>
  <si>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</si>
  <si>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</si>
  <si>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</si>
  <si>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</si>
  <si>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</si>
  <si>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</si>
  <si>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</si>
  <si>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</si>
  <si>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</si>
  <si>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</si>
  <si>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</si>
  <si>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</si>
  <si>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</si>
  <si>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</si>
  <si>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</si>
  <si>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</si>
  <si>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</si>
  <si>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</si>
  <si>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</si>
  <si>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</si>
  <si>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</si>
  <si>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</si>
  <si>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</si>
  <si>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</si>
  <si>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</si>
  <si>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</si>
  <si>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</si>
  <si>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</si>
  <si>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</si>
  <si>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</si>
  <si>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</si>
  <si>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</si>
  <si>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</si>
  <si>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</si>
  <si>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</si>
  <si>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</si>
  <si>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</si>
  <si>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</si>
  <si>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</si>
  <si>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</si>
  <si>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</si>
  <si>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</si>
  <si>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</si>
  <si>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</si>
  <si>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</si>
  <si>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</si>
  <si>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</si>
  <si>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</si>
  <si>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</si>
  <si>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</si>
  <si>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</si>
  <si>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</si>
  <si>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</si>
  <si>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</si>
  <si>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</si>
  <si>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</si>
  <si>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</si>
  <si>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</si>
  <si>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</si>
  <si>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</si>
  <si>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</si>
  <si>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</si>
  <si>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</si>
  <si>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</si>
  <si>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</si>
  <si>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</si>
  <si>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</si>
  <si>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</si>
  <si>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</si>
  <si>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</si>
  <si>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</si>
  <si>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埼玉県所沢市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</si>
  <si>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</si>
  <si>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</si>
  <si>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</si>
  <si>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</si>
  <si>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</si>
  <si>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</si>
  <si>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</si>
  <si>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</si>
  <si>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</si>
  <si>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</si>
  <si>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</si>
  <si>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</si>
  <si>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</si>
  <si>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</si>
  <si>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</si>
  <si>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</si>
  <si>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</si>
  <si>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</si>
  <si>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</si>
  <si>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</si>
  <si>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</si>
  <si>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</si>
  <si>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</si>
  <si>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</si>
  <si>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</si>
  <si>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</si>
  <si>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</si>
  <si>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</si>
  <si>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</si>
  <si>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</si>
  <si>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</si>
  <si>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</si>
  <si>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</si>
  <si>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</si>
  <si>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</si>
  <si>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</si>
  <si>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</si>
  <si>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</si>
  <si>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</si>
  <si>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</si>
  <si>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</si>
  <si>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</si>
  <si>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</si>
  <si>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</si>
  <si>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</si>
  <si>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</si>
  <si>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</si>
  <si>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</si>
  <si>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</si>
  <si>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</si>
  <si>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</si>
  <si>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</si>
  <si>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</si>
  <si>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</si>
  <si>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</si>
  <si>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</si>
  <si>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</si>
  <si>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</si>
  <si>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</si>
  <si>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</si>
  <si>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</si>
  <si>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</si>
  <si>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</si>
  <si>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</si>
  <si>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</si>
  <si>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</si>
  <si>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</si>
  <si>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</si>
  <si>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</si>
  <si>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</si>
  <si>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</si>
  <si>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</si>
  <si>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</si>
  <si>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</si>
  <si>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</si>
  <si>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</si>
  <si>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</si>
  <si>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</si>
  <si>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</si>
  <si>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</si>
  <si>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</si>
  <si>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</si>
  <si>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</si>
  <si>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</si>
  <si>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</si>
  <si>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</si>
  <si>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</si>
  <si>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</si>
  <si>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</si>
  <si>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</si>
  <si>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</si>
  <si>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</si>
  <si>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</si>
  <si>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</si>
  <si>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</si>
  <si>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</si>
  <si>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</si>
  <si>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</si>
  <si>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</si>
  <si>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</si>
  <si>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</si>
  <si>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</si>
  <si>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</si>
  <si>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</si>
  <si>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</si>
  <si>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</si>
  <si>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</si>
  <si>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</si>
  <si>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</si>
  <si>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</si>
  <si>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</si>
  <si>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</si>
  <si>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</si>
  <si>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</si>
  <si>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</si>
  <si>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</si>
  <si>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</si>
  <si>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</si>
  <si>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</si>
  <si>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</si>
  <si>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</si>
  <si>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</si>
  <si>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</si>
  <si>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</si>
  <si>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</si>
  <si>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</si>
  <si>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</si>
  <si>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</si>
  <si>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</si>
  <si>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</si>
  <si>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</si>
  <si>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</si>
  <si>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</si>
  <si>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</si>
  <si>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</si>
  <si>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</si>
  <si>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</si>
  <si>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</si>
  <si>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</si>
  <si>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</si>
  <si>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</si>
  <si>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</si>
  <si>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</si>
  <si>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</si>
  <si>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</si>
  <si>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</si>
  <si>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</si>
  <si>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</si>
  <si>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</si>
  <si>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埼玉県所沢市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</si>
  <si>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</si>
  <si>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</si>
  <si>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</si>
  <si>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</si>
  <si>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</si>
  <si>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</si>
  <si>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</si>
  <si>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</si>
  <si>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</si>
  <si>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</si>
  <si>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</si>
  <si>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</si>
  <si>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</si>
  <si>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</si>
  <si>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</si>
  <si>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</si>
  <si>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</si>
  <si>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</si>
  <si>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</si>
  <si>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</si>
  <si>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所沢市所沢都市計画事業狭山ヶ丘土地区画整理特別会計</t>
    <phoneticPr fontId="5"/>
  </si>
  <si>
    <t>所沢市所沢都市計画事業所沢駅西口土地区画整理特別会計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</si>
  <si>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</si>
  <si>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</si>
  <si>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</si>
  <si>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</si>
  <si>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</si>
  <si>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</si>
  <si>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</si>
  <si>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</si>
  <si>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</si>
  <si>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</si>
  <si>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</si>
  <si>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</si>
  <si>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</si>
  <si>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所沢市交通災害共済特別会計</t>
    <phoneticPr fontId="5"/>
  </si>
  <si>
    <t>所沢市国民健康保険特別会計</t>
    <phoneticPr fontId="5"/>
  </si>
  <si>
    <t>所沢市介護保険特別会計</t>
    <phoneticPr fontId="5"/>
  </si>
  <si>
    <t>所沢市後期高齢者医療特別会計</t>
    <phoneticPr fontId="5"/>
  </si>
  <si>
    <t>所沢市水道事業会計</t>
    <phoneticPr fontId="5"/>
  </si>
  <si>
    <t>法適用企業</t>
    <phoneticPr fontId="5"/>
  </si>
  <si>
    <t>所沢市下水道事業会計</t>
    <phoneticPr fontId="5"/>
  </si>
  <si>
    <t>所沢市病院事業会計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</si>
  <si>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</si>
  <si>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</si>
  <si>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</si>
  <si>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</si>
  <si>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</si>
  <si>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</si>
  <si>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</si>
  <si>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</si>
  <si>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</si>
  <si>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</si>
  <si>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</si>
  <si>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</si>
  <si>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</si>
  <si>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</si>
  <si>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</si>
  <si>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</si>
  <si>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</si>
  <si>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</si>
  <si>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</si>
  <si>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</si>
  <si>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</si>
  <si>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</si>
  <si>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</si>
  <si>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</si>
  <si>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</si>
  <si>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</si>
  <si>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</si>
  <si>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</si>
  <si>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</si>
  <si>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</si>
  <si>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</si>
  <si>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</si>
  <si>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</si>
  <si>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</si>
  <si>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</si>
  <si>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</si>
  <si>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</si>
  <si>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</si>
  <si>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</si>
  <si>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</si>
  <si>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</si>
  <si>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</si>
  <si>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</si>
  <si>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</si>
  <si>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</si>
  <si>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</si>
  <si>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</si>
  <si>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</si>
  <si>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</si>
  <si>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</si>
  <si>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</si>
  <si>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</si>
  <si>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所沢市下水道事業会計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</si>
  <si>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</si>
  <si>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</si>
  <si>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</si>
  <si>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</si>
  <si>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</si>
  <si>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</si>
  <si>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</si>
  <si>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</si>
  <si>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</si>
  <si>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</si>
  <si>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</si>
  <si>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</si>
  <si>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</si>
  <si>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</si>
  <si>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</si>
  <si>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</si>
  <si>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</si>
  <si>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</si>
  <si>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</si>
  <si>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</si>
  <si>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</si>
  <si>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</si>
  <si>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</si>
  <si>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</si>
  <si>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</si>
  <si>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</si>
  <si>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</si>
  <si>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</si>
  <si>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</si>
  <si>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</si>
  <si>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</si>
  <si>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</si>
  <si>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</si>
  <si>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</si>
  <si>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</si>
  <si>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</si>
  <si>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</si>
  <si>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</si>
  <si>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</si>
  <si>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</si>
  <si>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</si>
  <si>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</si>
  <si>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</si>
  <si>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</si>
  <si>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</si>
  <si>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</si>
  <si>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</si>
  <si>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</si>
  <si>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</si>
  <si>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</si>
  <si>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</si>
  <si>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</si>
  <si>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</si>
  <si>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</si>
  <si>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</si>
  <si>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</si>
  <si>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</si>
  <si>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</si>
  <si>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</si>
  <si>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</si>
  <si>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</si>
  <si>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</si>
  <si>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</si>
  <si>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</si>
  <si>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</si>
  <si>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</si>
  <si>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</si>
  <si>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</si>
  <si>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</si>
  <si>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</si>
  <si>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</si>
  <si>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</si>
  <si>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</si>
  <si>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</si>
  <si>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</si>
  <si>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</si>
  <si>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</si>
  <si>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</si>
  <si>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</si>
  <si>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</si>
  <si>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</si>
  <si>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</si>
  <si>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</si>
  <si>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</si>
  <si>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</si>
  <si>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</si>
  <si>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</si>
  <si>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</si>
  <si>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</si>
  <si>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1.46</t>
  </si>
  <si>
    <t>所沢市水道事業会計</t>
  </si>
  <si>
    <t>一般会計</t>
  </si>
  <si>
    <t>所沢市国民健康保険特別会計</t>
  </si>
  <si>
    <t>▲ 0.27</t>
  </si>
  <si>
    <t>▲ 0.72</t>
  </si>
  <si>
    <t>所沢市下水道事業会計</t>
  </si>
  <si>
    <t>所沢市介護保険特別会計</t>
  </si>
  <si>
    <t>所沢市病院事業会計</t>
  </si>
  <si>
    <t>所沢市交通災害共済特別会計</t>
  </si>
  <si>
    <t>所沢市後期高齢者医療特別会計</t>
  </si>
  <si>
    <t>その他会計（赤字）</t>
  </si>
  <si>
    <t>▲ 0.00</t>
  </si>
  <si>
    <t>その他会計（黒字）</t>
  </si>
  <si>
    <t>施設整備基金</t>
    <rPh sb="0" eb="2">
      <t>シセツ</t>
    </rPh>
    <rPh sb="2" eb="4">
      <t>セイビ</t>
    </rPh>
    <rPh sb="4" eb="6">
      <t>キキン</t>
    </rPh>
    <phoneticPr fontId="11"/>
  </si>
  <si>
    <t>緑の基金</t>
    <rPh sb="0" eb="1">
      <t>ミドリ</t>
    </rPh>
    <rPh sb="2" eb="4">
      <t>キキン</t>
    </rPh>
    <phoneticPr fontId="11"/>
  </si>
  <si>
    <t>マチごとエコタウン推進基金</t>
    <rPh sb="9" eb="11">
      <t>スイシン</t>
    </rPh>
    <rPh sb="11" eb="13">
      <t>キキン</t>
    </rPh>
    <phoneticPr fontId="11"/>
  </si>
  <si>
    <t>地域産業活性化基金</t>
    <rPh sb="0" eb="2">
      <t>チイキ</t>
    </rPh>
    <rPh sb="2" eb="4">
      <t>サンギョウ</t>
    </rPh>
    <rPh sb="4" eb="7">
      <t>カッセイカ</t>
    </rPh>
    <rPh sb="7" eb="9">
      <t>キキン</t>
    </rPh>
    <phoneticPr fontId="11"/>
  </si>
  <si>
    <t>道路整備基金</t>
    <rPh sb="0" eb="2">
      <t>ドウロ</t>
    </rPh>
    <rPh sb="2" eb="4">
      <t>セイビ</t>
    </rPh>
    <rPh sb="4" eb="6">
      <t>キキン</t>
    </rPh>
    <phoneticPr fontId="11"/>
  </si>
  <si>
    <t>○</t>
    <phoneticPr fontId="2"/>
  </si>
  <si>
    <t>所沢市土地開発公社</t>
    <rPh sb="0" eb="3">
      <t>トコロザワシ</t>
    </rPh>
    <rPh sb="3" eb="5">
      <t>トチ</t>
    </rPh>
    <rPh sb="5" eb="7">
      <t>カイハツ</t>
    </rPh>
    <rPh sb="7" eb="9">
      <t>コウシャ</t>
    </rPh>
    <phoneticPr fontId="2"/>
  </si>
  <si>
    <t>▲0</t>
    <phoneticPr fontId="2"/>
  </si>
  <si>
    <t>ワルツ所沢</t>
    <rPh sb="3" eb="5">
      <t>トコロザワ</t>
    </rPh>
    <phoneticPr fontId="2"/>
  </si>
  <si>
    <t>所沢市公共施設管理公社</t>
    <rPh sb="0" eb="3">
      <t>トコロザワシ</t>
    </rPh>
    <rPh sb="3" eb="5">
      <t>コウキョウ</t>
    </rPh>
    <rPh sb="5" eb="7">
      <t>シセツ</t>
    </rPh>
    <rPh sb="7" eb="9">
      <t>カンリ</t>
    </rPh>
    <rPh sb="9" eb="11">
      <t>コウシャ</t>
    </rPh>
    <phoneticPr fontId="2"/>
  </si>
  <si>
    <t>所沢市文化振興事業団</t>
    <rPh sb="0" eb="3">
      <t>トコロザワシ</t>
    </rPh>
    <rPh sb="3" eb="5">
      <t>ブンカ</t>
    </rPh>
    <rPh sb="5" eb="7">
      <t>シンコウ</t>
    </rPh>
    <rPh sb="7" eb="10">
      <t>ジギョウダン</t>
    </rPh>
    <phoneticPr fontId="2"/>
  </si>
  <si>
    <t>埼玉西部食品流通センター</t>
    <rPh sb="0" eb="2">
      <t>サイタマ</t>
    </rPh>
    <rPh sb="2" eb="4">
      <t>セイブ</t>
    </rPh>
    <rPh sb="4" eb="6">
      <t>ショクヒン</t>
    </rPh>
    <rPh sb="6" eb="8">
      <t>リュウツウ</t>
    </rPh>
    <phoneticPr fontId="2"/>
  </si>
  <si>
    <t>埼玉西部消防組合</t>
    <rPh sb="0" eb="2">
      <t>サイタマ</t>
    </rPh>
    <rPh sb="2" eb="4">
      <t>セイブ</t>
    </rPh>
    <rPh sb="4" eb="6">
      <t>ショウボウ</t>
    </rPh>
    <rPh sb="6" eb="8">
      <t>クミアイ</t>
    </rPh>
    <phoneticPr fontId="2"/>
  </si>
  <si>
    <t>当該団体値</t>
    <rPh sb="0" eb="2">
      <t>トウガイ</t>
    </rPh>
    <rPh sb="2" eb="4">
      <t>ダンタイ</t>
    </rPh>
    <rPh sb="4" eb="5">
      <t>アタイ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</si>
  <si>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</si>
  <si>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</si>
  <si>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</si>
  <si>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</si>
  <si>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</si>
  <si>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t>
    <phoneticPr fontId="5"/>
  </si>
  <si>
    <t>将来負担比率</t>
    <phoneticPr fontId="5"/>
  </si>
  <si>
    <t>類似団体内平均値</t>
    <phoneticPr fontId="5"/>
  </si>
  <si>
    <t>有形固定資産減価償却率</t>
    <phoneticPr fontId="5"/>
  </si>
  <si>
    <t xml:space="preserve"> </t>
    <phoneticPr fontId="5"/>
  </si>
  <si>
    <r>
      <t>　実質公債費比率、将来負担比率ともに類似団体と比較して低い値で推移しているが、経年で見ると前年度からは増加した。実質公債費比率の前年度比増の理由</t>
    </r>
    <r>
      <rPr>
        <sz val="11"/>
        <rFont val="ＭＳ Ｐゴシック"/>
        <family val="3"/>
        <charset val="128"/>
      </rPr>
      <t>は、臨時財政対策債償還額の増による元利償還金増加である。将来負担比率の前年比増の要因は、福祉施設の新築や既存施設の大規模改修等が終了して地方債の借入れが減少し、将来負担額が前年度比減となったものの、将来負担額から</t>
    </r>
    <r>
      <rPr>
        <sz val="11"/>
        <color indexed="8"/>
        <rFont val="ＭＳ Ｐゴシック"/>
        <family val="3"/>
        <charset val="128"/>
      </rPr>
      <t>控除される充当可能特定歳入の減少の方が上回ったことによるものである。今後数年間は、大規模な施設改修事業や市街地再開発事業がピークを迎え、これに伴い市債の借入れが増加し、指標値は上昇していくことが予測されるが、世代間負担の公平性とのバランスに考慮し、適正な財政運営に努めていく必要がある。</t>
    </r>
    <rPh sb="89" eb="91">
      <t>ガンリ</t>
    </rPh>
    <rPh sb="91" eb="94">
      <t>ショウカンキン</t>
    </rPh>
    <rPh sb="94" eb="96">
      <t>ゾウカ</t>
    </rPh>
    <rPh sb="134" eb="135">
      <t>ナド</t>
    </rPh>
    <rPh sb="136" eb="138">
      <t>シュウリョウ</t>
    </rPh>
    <rPh sb="140" eb="142">
      <t>チホウ</t>
    </rPh>
    <rPh sb="148" eb="150">
      <t>ゲンショウ</t>
    </rPh>
    <rPh sb="162" eb="163">
      <t>ゲン</t>
    </rPh>
    <rPh sb="171" eb="173">
      <t>ショウライ</t>
    </rPh>
    <rPh sb="173" eb="175">
      <t>フタン</t>
    </rPh>
    <rPh sb="175" eb="176">
      <t>ガク</t>
    </rPh>
    <rPh sb="178" eb="180">
      <t>コウジョ</t>
    </rPh>
    <rPh sb="183" eb="185">
      <t>ジュウトウ</t>
    </rPh>
    <rPh sb="185" eb="187">
      <t>カノウ</t>
    </rPh>
    <rPh sb="187" eb="189">
      <t>トクテイ</t>
    </rPh>
    <rPh sb="189" eb="191">
      <t>サイニュウ</t>
    </rPh>
    <rPh sb="192" eb="194">
      <t>ゲンショウ</t>
    </rPh>
    <rPh sb="195" eb="196">
      <t>ホウ</t>
    </rPh>
    <rPh sb="197" eb="199">
      <t>ウワマワ</t>
    </rPh>
    <phoneticPr fontId="5"/>
  </si>
  <si>
    <t>　将来負担比率については、地方債の新規借入れ減により地方債現在高が減少した一方、将来負担額から控除する充当可能財源等が減少したため、比率としては前年度比増となった。しかしながら、類似団体との比較では依然として低い水準を保っている。　有形固定資産減価償却率についても、類似団体との比較においては引き続き低い水準を保っているが、前年度からは増加となっている。特に、庁舎や学校等の主要施設の減価償却率が高い。
　今後も公共施設等総合管理計画に基づき、施設の長寿命化工事等による将来負担の負債額を抑える取組と併せ、更新及び統廃合等に要する費用の財源として、基金や地方債の更なる活用が見込まれることから、個別施設計画を反映した将来負担額を適切に把握し、計画的な基金・起債管理を行っていく。</t>
    <rPh sb="1" eb="3">
      <t>ショウライ</t>
    </rPh>
    <rPh sb="3" eb="5">
      <t>フタン</t>
    </rPh>
    <rPh sb="5" eb="7">
      <t>ヒリツ</t>
    </rPh>
    <rPh sb="22" eb="23">
      <t>ゲン</t>
    </rPh>
    <rPh sb="33" eb="35">
      <t>ゲンショウ</t>
    </rPh>
    <rPh sb="37" eb="39">
      <t>イッポウ</t>
    </rPh>
    <rPh sb="40" eb="42">
      <t>ショウライ</t>
    </rPh>
    <rPh sb="42" eb="44">
      <t>フタン</t>
    </rPh>
    <rPh sb="44" eb="45">
      <t>ガク</t>
    </rPh>
    <rPh sb="47" eb="49">
      <t>コウジョ</t>
    </rPh>
    <rPh sb="51" eb="53">
      <t>ジュウトウ</t>
    </rPh>
    <rPh sb="53" eb="55">
      <t>カノウ</t>
    </rPh>
    <rPh sb="55" eb="57">
      <t>ザイゲン</t>
    </rPh>
    <rPh sb="57" eb="58">
      <t>ナド</t>
    </rPh>
    <rPh sb="59" eb="61">
      <t>ゲンショウ</t>
    </rPh>
    <rPh sb="177" eb="178">
      <t>トク</t>
    </rPh>
    <rPh sb="180" eb="182">
      <t>チョウシャ</t>
    </rPh>
    <rPh sb="183" eb="185">
      <t>ガッコウ</t>
    </rPh>
    <rPh sb="185" eb="186">
      <t>ナド</t>
    </rPh>
    <rPh sb="187" eb="189">
      <t>シュヨウ</t>
    </rPh>
    <rPh sb="189" eb="191">
      <t>シセツ</t>
    </rPh>
    <rPh sb="192" eb="194">
      <t>ゲンカ</t>
    </rPh>
    <rPh sb="194" eb="196">
      <t>ショウキャク</t>
    </rPh>
    <rPh sb="196" eb="197">
      <t>リツ</t>
    </rPh>
    <rPh sb="198" eb="199">
      <t>タカ</t>
    </rPh>
    <rPh sb="203" eb="205">
      <t>コンゴ</t>
    </rPh>
    <rPh sb="206" eb="208">
      <t>コウキョウ</t>
    </rPh>
    <rPh sb="208" eb="211">
      <t>シセツトウ</t>
    </rPh>
    <rPh sb="211" eb="213">
      <t>ソウゴウ</t>
    </rPh>
    <rPh sb="213" eb="215">
      <t>カンリ</t>
    </rPh>
    <rPh sb="215" eb="217">
      <t>ケイカク</t>
    </rPh>
    <rPh sb="218" eb="219">
      <t>モト</t>
    </rPh>
    <rPh sb="225" eb="226">
      <t>ナガ</t>
    </rPh>
    <rPh sb="226" eb="228">
      <t>ジュミョウ</t>
    </rPh>
    <rPh sb="228" eb="229">
      <t>バ</t>
    </rPh>
    <rPh sb="229" eb="231">
      <t>コウジ</t>
    </rPh>
    <rPh sb="231" eb="232">
      <t>ナド</t>
    </rPh>
    <rPh sb="235" eb="237">
      <t>ショウライ</t>
    </rPh>
    <rPh sb="237" eb="239">
      <t>フタン</t>
    </rPh>
    <rPh sb="240" eb="242">
      <t>フサイ</t>
    </rPh>
    <rPh sb="242" eb="243">
      <t>ガク</t>
    </rPh>
    <rPh sb="244" eb="245">
      <t>オサ</t>
    </rPh>
    <rPh sb="247" eb="248">
      <t>ト</t>
    </rPh>
    <rPh sb="248" eb="249">
      <t>ク</t>
    </rPh>
    <rPh sb="250" eb="251">
      <t>アワ</t>
    </rPh>
    <rPh sb="253" eb="255">
      <t>コウシン</t>
    </rPh>
    <rPh sb="255" eb="256">
      <t>オヨ</t>
    </rPh>
    <rPh sb="257" eb="261">
      <t>トウハイゴウトウ</t>
    </rPh>
    <rPh sb="262" eb="263">
      <t>ヨウ</t>
    </rPh>
    <rPh sb="268" eb="270">
      <t>ザイゲン</t>
    </rPh>
    <rPh sb="274" eb="276">
      <t>キキン</t>
    </rPh>
    <rPh sb="277" eb="280">
      <t>チホウサイ</t>
    </rPh>
    <rPh sb="281" eb="282">
      <t>サラ</t>
    </rPh>
    <rPh sb="284" eb="286">
      <t>カツヨウ</t>
    </rPh>
    <rPh sb="287" eb="289">
      <t>ミコ</t>
    </rPh>
    <rPh sb="297" eb="299">
      <t>コベツ</t>
    </rPh>
    <rPh sb="299" eb="301">
      <t>シセツ</t>
    </rPh>
    <rPh sb="301" eb="303">
      <t>ケイカク</t>
    </rPh>
    <rPh sb="304" eb="306">
      <t>ハンエイ</t>
    </rPh>
    <rPh sb="308" eb="310">
      <t>ショウライ</t>
    </rPh>
    <rPh sb="310" eb="312">
      <t>フタン</t>
    </rPh>
    <rPh sb="312" eb="313">
      <t>ガク</t>
    </rPh>
    <rPh sb="314" eb="316">
      <t>テキセツ</t>
    </rPh>
    <rPh sb="317" eb="319">
      <t>ハアク</t>
    </rPh>
    <rPh sb="321" eb="324">
      <t>ケイカクテキ</t>
    </rPh>
    <rPh sb="328" eb="330">
      <t>キサイ</t>
    </rPh>
    <rPh sb="330" eb="332">
      <t>カンリ</t>
    </rPh>
    <rPh sb="333" eb="33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</si>
</sst>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CC2B-46CA-9BB8-EC6C964E23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15776</c:v>
                </c:pt>
                <c:pt idx="1">
                  <c:v>16578</c:v>
                </c:pt>
                <c:pt idx="2">
                  <c:v>18728</c:v>
                </c:pt>
                <c:pt idx="3">
                  <c:v>29595</c:v>
                </c:pt>
                <c:pt idx="4">
                  <c:v>19568</c:v>
                </c:pt>
              </c:numCache>
            </c:numRef>
          </c:val>
          <c:smooth val="0"/>
          <c:extLst xmlns:c16r2="http://schemas.microsoft.com/office/drawing/2015/06/chart">
            <c:ext xmlns:c16="http://schemas.microsoft.com/office/drawing/2014/chart" uri="{C3380CC4-5D6E-409C-BE32-E72D297353CC}">
              <c16:uniqueId val="{00000001-CC2B-46CA-9BB8-EC6C964E2394}"/>
            </c:ext>
          </c:extLst>
        </c:ser>
        <c:dLbls>
          <c:showLegendKey val="0"/>
          <c:showVal val="0"/>
          <c:showCatName val="0"/>
          <c:showSerName val="0"/>
          <c:showPercent val="0"/>
          <c:showBubbleSize val="0"/>
        </c:dLbls>
        <c:marker val="1"/>
        <c:smooth val="0"/>
        <c:axId val="43582976"/>
        <c:axId val="43584896"/>
      </c:lineChart>
      <c:catAx>
        <c:axId val="4358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584896"/>
        <c:crosses val="autoZero"/>
        <c:auto val="1"/>
        <c:lblAlgn val="ctr"/>
        <c:lblOffset val="100"/>
        <c:tickLblSkip val="1"/>
        <c:tickMarkSkip val="1"/>
        <c:noMultiLvlLbl val="0"/>
      </c:catAx>
      <c:valAx>
        <c:axId val="4358489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58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6.47</c:v>
                </c:pt>
                <c:pt idx="1">
                  <c:v>6.21</c:v>
                </c:pt>
                <c:pt idx="2">
                  <c:v>7.42</c:v>
                </c:pt>
                <c:pt idx="3">
                  <c:v>5.25</c:v>
                </c:pt>
                <c:pt idx="4">
                  <c:v>6.41</c:v>
                </c:pt>
              </c:numCache>
            </c:numRef>
          </c:val>
          <c:extLst xmlns:c16r2="http://schemas.microsoft.com/office/drawing/2015/06/chart">
            <c:ext xmlns:c16="http://schemas.microsoft.com/office/drawing/2014/chart" uri="{C3380CC4-5D6E-409C-BE32-E72D297353CC}">
              <c16:uniqueId val="{00000000-94A3-48BD-BB0D-66DA10F5D2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5.48</c:v>
                </c:pt>
                <c:pt idx="1">
                  <c:v>4.32</c:v>
                </c:pt>
                <c:pt idx="2">
                  <c:v>4.3600000000000003</c:v>
                </c:pt>
                <c:pt idx="3">
                  <c:v>6.73</c:v>
                </c:pt>
                <c:pt idx="4">
                  <c:v>6.93</c:v>
                </c:pt>
              </c:numCache>
            </c:numRef>
          </c:val>
          <c:extLst xmlns:c16r2="http://schemas.microsoft.com/office/drawing/2015/06/chart">
            <c:ext xmlns:c16="http://schemas.microsoft.com/office/drawing/2014/chart" uri="{C3380CC4-5D6E-409C-BE32-E72D297353CC}">
              <c16:uniqueId val="{00000001-94A3-48BD-BB0D-66DA10F5D262}"/>
            </c:ext>
          </c:extLst>
        </c:ser>
        <c:dLbls>
          <c:showLegendKey val="0"/>
          <c:showVal val="0"/>
          <c:showCatName val="0"/>
          <c:showSerName val="0"/>
          <c:showPercent val="0"/>
          <c:showBubbleSize val="0"/>
        </c:dLbls>
        <c:gapWidth val="250"/>
        <c:overlap val="100"/>
        <c:axId val="159089792"/>
        <c:axId val="159091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2.11</c:v>
                </c:pt>
                <c:pt idx="1">
                  <c:v>-1.46</c:v>
                </c:pt>
                <c:pt idx="2">
                  <c:v>1.45</c:v>
                </c:pt>
                <c:pt idx="3">
                  <c:v>0.24</c:v>
                </c:pt>
                <c:pt idx="4">
                  <c:v>1.43</c:v>
                </c:pt>
              </c:numCache>
            </c:numRef>
          </c:val>
          <c:smooth val="0"/>
          <c:extLst xmlns:c16r2="http://schemas.microsoft.com/office/drawing/2015/06/chart">
            <c:ext xmlns:c16="http://schemas.microsoft.com/office/drawing/2014/chart" uri="{C3380CC4-5D6E-409C-BE32-E72D297353CC}">
              <c16:uniqueId val="{00000002-94A3-48BD-BB0D-66DA10F5D262}"/>
            </c:ext>
          </c:extLst>
        </c:ser>
        <c:dLbls>
          <c:showLegendKey val="0"/>
          <c:showVal val="0"/>
          <c:showCatName val="0"/>
          <c:showSerName val="0"/>
          <c:showPercent val="0"/>
          <c:showBubbleSize val="0"/>
        </c:dLbls>
        <c:marker val="1"/>
        <c:smooth val="0"/>
        <c:axId val="159089792"/>
        <c:axId val="159091712"/>
      </c:lineChart>
      <c:catAx>
        <c:axId val="159089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091712"/>
        <c:crosses val="autoZero"/>
        <c:auto val="1"/>
        <c:lblAlgn val="ctr"/>
        <c:lblOffset val="100"/>
        <c:tickLblSkip val="1"/>
        <c:tickMarkSkip val="1"/>
        <c:noMultiLvlLbl val="0"/>
      </c:catAx>
      <c:valAx>
        <c:axId val="159091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89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9A71-4BD9-9C47-740444C413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1-9A71-4BD9-9C47-740444C413F3}"/>
            </c:ext>
          </c:extLst>
        </c:ser>
        <c:ser>
          <c:idx val="2"/>
          <c:order val="2"/>
          <c:tx>
            <c:strRef>
              <c:f>データシート!$A$29</c:f>
              <c:strCache>
                <c:ptCount val="1"/>
                <c:pt idx="0">
                  <c:v>所沢市後期高齢者医療特別会計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7.0000000000000007E-2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9A71-4BD9-9C47-740444C413F3}"/>
            </c:ext>
          </c:extLst>
        </c:ser>
        <c:ser>
          <c:idx val="3"/>
          <c:order val="3"/>
          <c:tx>
            <c:strRef>
              <c:f>データシート!$A$30</c:f>
              <c:strCache>
                <c:ptCount val="1"/>
                <c:pt idx="0">
                  <c:v>所沢市交通災害共済特別会計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9A71-4BD9-9C47-740444C413F3}"/>
            </c:ext>
          </c:extLst>
        </c:ser>
        <c:ser>
          <c:idx val="4"/>
          <c:order val="4"/>
          <c:tx>
            <c:strRef>
              <c:f>データシート!$A$31</c:f>
              <c:strCache>
                <c:ptCount val="1"/>
                <c:pt idx="0">
                  <c:v>所沢市病院事業会計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0.62</c:v>
                </c:pt>
                <c:pt idx="2">
                  <c:v>#N/A</c:v>
                </c:pt>
                <c:pt idx="3">
                  <c:v>0.57999999999999996</c:v>
                </c:pt>
                <c:pt idx="4">
                  <c:v>#N/A</c:v>
                </c:pt>
                <c:pt idx="5">
                  <c:v>0.66</c:v>
                </c:pt>
                <c:pt idx="6">
                  <c:v>#N/A</c:v>
                </c:pt>
                <c:pt idx="7">
                  <c:v>0.66</c:v>
                </c:pt>
                <c:pt idx="8">
                  <c:v>#N/A</c:v>
                </c:pt>
                <c:pt idx="9">
                  <c:v>0.41</c:v>
                </c:pt>
              </c:numCache>
            </c:numRef>
          </c:val>
          <c:extLst xmlns:c16r2="http://schemas.microsoft.com/office/drawing/2015/06/chart">
            <c:ext xmlns:c16="http://schemas.microsoft.com/office/drawing/2014/chart" uri="{C3380CC4-5D6E-409C-BE32-E72D297353CC}">
              <c16:uniqueId val="{00000004-9A71-4BD9-9C47-740444C413F3}"/>
            </c:ext>
          </c:extLst>
        </c:ser>
        <c:ser>
          <c:idx val="5"/>
          <c:order val="5"/>
          <c:tx>
            <c:strRef>
              <c:f>データシート!$A$32</c:f>
              <c:strCache>
                <c:ptCount val="1"/>
                <c:pt idx="0">
                  <c:v>所沢市介護保険特別会計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1.21</c:v>
                </c:pt>
                <c:pt idx="2">
                  <c:v>#N/A</c:v>
                </c:pt>
                <c:pt idx="3">
                  <c:v>1.29</c:v>
                </c:pt>
                <c:pt idx="4">
                  <c:v>#N/A</c:v>
                </c:pt>
                <c:pt idx="5">
                  <c:v>1.24</c:v>
                </c:pt>
                <c:pt idx="6">
                  <c:v>#N/A</c:v>
                </c:pt>
                <c:pt idx="7">
                  <c:v>1.53</c:v>
                </c:pt>
                <c:pt idx="8">
                  <c:v>#N/A</c:v>
                </c:pt>
                <c:pt idx="9">
                  <c:v>2.42</c:v>
                </c:pt>
              </c:numCache>
            </c:numRef>
          </c:val>
          <c:extLst xmlns:c16r2="http://schemas.microsoft.com/office/drawing/2015/06/chart">
            <c:ext xmlns:c16="http://schemas.microsoft.com/office/drawing/2014/chart" uri="{C3380CC4-5D6E-409C-BE32-E72D297353CC}">
              <c16:uniqueId val="{00000005-9A71-4BD9-9C47-740444C413F3}"/>
            </c:ext>
          </c:extLst>
        </c:ser>
        <c:ser>
          <c:idx val="6"/>
          <c:order val="6"/>
          <c:tx>
            <c:strRef>
              <c:f>データシート!$A$33</c:f>
              <c:strCache>
                <c:ptCount val="1"/>
                <c:pt idx="0">
                  <c:v>所沢市下水道事業会計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2.12</c:v>
                </c:pt>
                <c:pt idx="2">
                  <c:v>#N/A</c:v>
                </c:pt>
                <c:pt idx="3">
                  <c:v>3.18</c:v>
                </c:pt>
                <c:pt idx="4">
                  <c:v>#N/A</c:v>
                </c:pt>
                <c:pt idx="5">
                  <c:v>3.11</c:v>
                </c:pt>
                <c:pt idx="6">
                  <c:v>#N/A</c:v>
                </c:pt>
                <c:pt idx="7">
                  <c:v>3.03</c:v>
                </c:pt>
                <c:pt idx="8">
                  <c:v>#N/A</c:v>
                </c:pt>
                <c:pt idx="9">
                  <c:v>3.12</c:v>
                </c:pt>
              </c:numCache>
            </c:numRef>
          </c:val>
          <c:extLst xmlns:c16r2="http://schemas.microsoft.com/office/drawing/2015/06/chart">
            <c:ext xmlns:c16="http://schemas.microsoft.com/office/drawing/2014/chart" uri="{C3380CC4-5D6E-409C-BE32-E72D297353CC}">
              <c16:uniqueId val="{00000006-9A71-4BD9-9C47-740444C413F3}"/>
            </c:ext>
          </c:extLst>
        </c:ser>
        <c:ser>
          <c:idx val="7"/>
          <c:order val="7"/>
          <c:tx>
            <c:strRef>
              <c:f>データシート!$A$34</c:f>
              <c:strCache>
                <c:ptCount val="1"/>
                <c:pt idx="0">
                  <c:v>所沢市国民健康保険特別会計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0.27</c:v>
                </c:pt>
                <c:pt idx="1">
                  <c:v>#N/A</c:v>
                </c:pt>
                <c:pt idx="2">
                  <c:v>0.72</c:v>
                </c:pt>
                <c:pt idx="3">
                  <c:v>#N/A</c:v>
                </c:pt>
                <c:pt idx="4">
                  <c:v>#N/A</c:v>
                </c:pt>
                <c:pt idx="5">
                  <c:v>1.76</c:v>
                </c:pt>
                <c:pt idx="6">
                  <c:v>#N/A</c:v>
                </c:pt>
                <c:pt idx="7">
                  <c:v>2.2599999999999998</c:v>
                </c:pt>
                <c:pt idx="8">
                  <c:v>#N/A</c:v>
                </c:pt>
                <c:pt idx="9">
                  <c:v>3.22</c:v>
                </c:pt>
              </c:numCache>
            </c:numRef>
          </c:val>
          <c:extLst xmlns:c16r2="http://schemas.microsoft.com/office/drawing/2015/06/chart">
            <c:ext xmlns:c16="http://schemas.microsoft.com/office/drawing/2014/chart" uri="{C3380CC4-5D6E-409C-BE32-E72D297353CC}">
              <c16:uniqueId val="{00000007-9A71-4BD9-9C47-740444C413F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6.46</c:v>
                </c:pt>
                <c:pt idx="2">
                  <c:v>#N/A</c:v>
                </c:pt>
                <c:pt idx="3">
                  <c:v>6.19</c:v>
                </c:pt>
                <c:pt idx="4">
                  <c:v>#N/A</c:v>
                </c:pt>
                <c:pt idx="5">
                  <c:v>7.41</c:v>
                </c:pt>
                <c:pt idx="6">
                  <c:v>#N/A</c:v>
                </c:pt>
                <c:pt idx="7">
                  <c:v>5.23</c:v>
                </c:pt>
                <c:pt idx="8">
                  <c:v>#N/A</c:v>
                </c:pt>
                <c:pt idx="9">
                  <c:v>6.38</c:v>
                </c:pt>
              </c:numCache>
            </c:numRef>
          </c:val>
          <c:extLst xmlns:c16r2="http://schemas.microsoft.com/office/drawing/2015/06/chart">
            <c:ext xmlns:c16="http://schemas.microsoft.com/office/drawing/2014/chart" uri="{C3380CC4-5D6E-409C-BE32-E72D297353CC}">
              <c16:uniqueId val="{00000008-9A71-4BD9-9C47-740444C413F3}"/>
            </c:ext>
          </c:extLst>
        </c:ser>
        <c:ser>
          <c:idx val="9"/>
          <c:order val="9"/>
          <c:tx>
            <c:strRef>
              <c:f>データシート!$A$36</c:f>
              <c:strCache>
                <c:ptCount val="1"/>
                <c:pt idx="0">
                  <c:v>所沢市水道事業会計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10.61</c:v>
                </c:pt>
                <c:pt idx="2">
                  <c:v>#N/A</c:v>
                </c:pt>
                <c:pt idx="3">
                  <c:v>10.41</c:v>
                </c:pt>
                <c:pt idx="4">
                  <c:v>#N/A</c:v>
                </c:pt>
                <c:pt idx="5">
                  <c:v>9.7799999999999994</c:v>
                </c:pt>
                <c:pt idx="6">
                  <c:v>#N/A</c:v>
                </c:pt>
                <c:pt idx="7">
                  <c:v>10.4</c:v>
                </c:pt>
                <c:pt idx="8">
                  <c:v>#N/A</c:v>
                </c:pt>
                <c:pt idx="9">
                  <c:v>9.83</c:v>
                </c:pt>
              </c:numCache>
            </c:numRef>
          </c:val>
          <c:extLst xmlns:c16r2="http://schemas.microsoft.com/office/drawing/2015/06/chart">
            <c:ext xmlns:c16="http://schemas.microsoft.com/office/drawing/2014/chart" uri="{C3380CC4-5D6E-409C-BE32-E72D297353CC}">
              <c16:uniqueId val="{00000009-9A71-4BD9-9C47-740444C413F3}"/>
            </c:ext>
          </c:extLst>
        </c:ser>
        <c:dLbls>
          <c:showLegendKey val="0"/>
          <c:showVal val="0"/>
          <c:showCatName val="0"/>
          <c:showSerName val="0"/>
          <c:showPercent val="0"/>
          <c:showBubbleSize val="0"/>
        </c:dLbls>
        <c:gapWidth val="150"/>
        <c:overlap val="100"/>
        <c:axId val="159178112"/>
        <c:axId val="159179904"/>
      </c:barChart>
      <c:catAx>
        <c:axId val="159178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179904"/>
        <c:crosses val="autoZero"/>
        <c:auto val="1"/>
        <c:lblAlgn val="ctr"/>
        <c:lblOffset val="100"/>
        <c:tickLblSkip val="1"/>
        <c:tickMarkSkip val="1"/>
        <c:noMultiLvlLbl val="0"/>
      </c:catAx>
      <c:valAx>
        <c:axId val="15917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78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7435</c:v>
                </c:pt>
                <c:pt idx="5">
                  <c:v>7763</c:v>
                </c:pt>
                <c:pt idx="8">
                  <c:v>6915</c:v>
                </c:pt>
                <c:pt idx="11">
                  <c:v>6685</c:v>
                </c:pt>
                <c:pt idx="14">
                  <c:v>7004</c:v>
                </c:pt>
              </c:numCache>
            </c:numRef>
          </c:val>
          <c:extLst xmlns:c16r2="http://schemas.microsoft.com/office/drawing/2015/06/chart">
            <c:ext xmlns:c16="http://schemas.microsoft.com/office/drawing/2014/chart" uri="{C3380CC4-5D6E-409C-BE32-E72D297353CC}">
              <c16:uniqueId val="{00000000-4914-4C3E-A85B-C8690A9658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914-4C3E-A85B-C8690A9658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231</c:v>
                </c:pt>
                <c:pt idx="3">
                  <c:v>231</c:v>
                </c:pt>
                <c:pt idx="6">
                  <c:v>231</c:v>
                </c:pt>
                <c:pt idx="9">
                  <c:v>231</c:v>
                </c:pt>
                <c:pt idx="12">
                  <c:v>231</c:v>
                </c:pt>
              </c:numCache>
            </c:numRef>
          </c:val>
          <c:extLst xmlns:c16r2="http://schemas.microsoft.com/office/drawing/2015/06/chart">
            <c:ext xmlns:c16="http://schemas.microsoft.com/office/drawing/2014/chart" uri="{C3380CC4-5D6E-409C-BE32-E72D297353CC}">
              <c16:uniqueId val="{00000002-4914-4C3E-A85B-C8690A9658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89</c:v>
                </c:pt>
                <c:pt idx="6">
                  <c:v>117</c:v>
                </c:pt>
                <c:pt idx="9">
                  <c:v>169</c:v>
                </c:pt>
                <c:pt idx="12">
                  <c:v>195</c:v>
                </c:pt>
              </c:numCache>
            </c:numRef>
          </c:val>
          <c:extLst xmlns:c16r2="http://schemas.microsoft.com/office/drawing/2015/06/chart">
            <c:ext xmlns:c16="http://schemas.microsoft.com/office/drawing/2014/chart" uri="{C3380CC4-5D6E-409C-BE32-E72D297353CC}">
              <c16:uniqueId val="{00000003-4914-4C3E-A85B-C8690A9658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1345</c:v>
                </c:pt>
                <c:pt idx="3">
                  <c:v>1101</c:v>
                </c:pt>
                <c:pt idx="6">
                  <c:v>1039</c:v>
                </c:pt>
                <c:pt idx="9">
                  <c:v>890</c:v>
                </c:pt>
                <c:pt idx="12">
                  <c:v>1041</c:v>
                </c:pt>
              </c:numCache>
            </c:numRef>
          </c:val>
          <c:extLst xmlns:c16r2="http://schemas.microsoft.com/office/drawing/2015/06/chart">
            <c:ext xmlns:c16="http://schemas.microsoft.com/office/drawing/2014/chart" uri="{C3380CC4-5D6E-409C-BE32-E72D297353CC}">
              <c16:uniqueId val="{00000004-4914-4C3E-A85B-C8690A9658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914-4C3E-A85B-C8690A9658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914-4C3E-A85B-C8690A9658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6878</c:v>
                </c:pt>
                <c:pt idx="3">
                  <c:v>6815</c:v>
                </c:pt>
                <c:pt idx="6">
                  <c:v>6347</c:v>
                </c:pt>
                <c:pt idx="9">
                  <c:v>6674</c:v>
                </c:pt>
                <c:pt idx="12">
                  <c:v>6868</c:v>
                </c:pt>
              </c:numCache>
            </c:numRef>
          </c:val>
          <c:extLst xmlns:c16r2="http://schemas.microsoft.com/office/drawing/2015/06/chart">
            <c:ext xmlns:c16="http://schemas.microsoft.com/office/drawing/2014/chart" uri="{C3380CC4-5D6E-409C-BE32-E72D297353CC}">
              <c16:uniqueId val="{00000007-4914-4C3E-A85B-C8690A9658FF}"/>
            </c:ext>
          </c:extLst>
        </c:ser>
        <c:dLbls>
          <c:showLegendKey val="0"/>
          <c:showVal val="0"/>
          <c:showCatName val="0"/>
          <c:showSerName val="0"/>
          <c:showPercent val="0"/>
          <c:showBubbleSize val="0"/>
        </c:dLbls>
        <c:gapWidth val="100"/>
        <c:overlap val="100"/>
        <c:axId val="43479424"/>
        <c:axId val="4348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1085</c:v>
                </c:pt>
                <c:pt idx="2">
                  <c:v>#N/A</c:v>
                </c:pt>
                <c:pt idx="3">
                  <c:v>#N/A</c:v>
                </c:pt>
                <c:pt idx="4">
                  <c:v>473</c:v>
                </c:pt>
                <c:pt idx="5">
                  <c:v>#N/A</c:v>
                </c:pt>
                <c:pt idx="6">
                  <c:v>#N/A</c:v>
                </c:pt>
                <c:pt idx="7">
                  <c:v>819</c:v>
                </c:pt>
                <c:pt idx="8">
                  <c:v>#N/A</c:v>
                </c:pt>
                <c:pt idx="9">
                  <c:v>#N/A</c:v>
                </c:pt>
                <c:pt idx="10">
                  <c:v>1279</c:v>
                </c:pt>
                <c:pt idx="11">
                  <c:v>#N/A</c:v>
                </c:pt>
                <c:pt idx="12">
                  <c:v>#N/A</c:v>
                </c:pt>
                <c:pt idx="13">
                  <c:v>1331</c:v>
                </c:pt>
                <c:pt idx="14">
                  <c:v>#N/A</c:v>
                </c:pt>
              </c:numCache>
            </c:numRef>
          </c:val>
          <c:smooth val="0"/>
          <c:extLst xmlns:c16r2="http://schemas.microsoft.com/office/drawing/2015/06/chart">
            <c:ext xmlns:c16="http://schemas.microsoft.com/office/drawing/2014/chart" uri="{C3380CC4-5D6E-409C-BE32-E72D297353CC}">
              <c16:uniqueId val="{00000008-4914-4C3E-A85B-C8690A9658FF}"/>
            </c:ext>
          </c:extLst>
        </c:ser>
        <c:dLbls>
          <c:showLegendKey val="0"/>
          <c:showVal val="0"/>
          <c:showCatName val="0"/>
          <c:showSerName val="0"/>
          <c:showPercent val="0"/>
          <c:showBubbleSize val="0"/>
        </c:dLbls>
        <c:marker val="1"/>
        <c:smooth val="0"/>
        <c:axId val="43479424"/>
        <c:axId val="43481344"/>
      </c:lineChart>
      <c:catAx>
        <c:axId val="4347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481344"/>
        <c:crosses val="autoZero"/>
        <c:auto val="1"/>
        <c:lblAlgn val="ctr"/>
        <c:lblOffset val="100"/>
        <c:tickLblSkip val="1"/>
        <c:tickMarkSkip val="1"/>
        <c:noMultiLvlLbl val="0"/>
      </c:catAx>
      <c:valAx>
        <c:axId val="4348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7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57978</c:v>
                </c:pt>
                <c:pt idx="5">
                  <c:v>57031</c:v>
                </c:pt>
                <c:pt idx="8">
                  <c:v>56530</c:v>
                </c:pt>
                <c:pt idx="11">
                  <c:v>54967</c:v>
                </c:pt>
                <c:pt idx="14">
                  <c:v>53763</c:v>
                </c:pt>
              </c:numCache>
            </c:numRef>
          </c:val>
          <c:extLst xmlns:c16r2="http://schemas.microsoft.com/office/drawing/2015/06/chart">
            <c:ext xmlns:c16="http://schemas.microsoft.com/office/drawing/2014/chart" uri="{C3380CC4-5D6E-409C-BE32-E72D297353CC}">
              <c16:uniqueId val="{00000000-CFD9-4698-AB65-2837F3B494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13715</c:v>
                </c:pt>
                <c:pt idx="5">
                  <c:v>8876</c:v>
                </c:pt>
                <c:pt idx="8">
                  <c:v>7309</c:v>
                </c:pt>
                <c:pt idx="11">
                  <c:v>7514</c:v>
                </c:pt>
                <c:pt idx="14">
                  <c:v>6837</c:v>
                </c:pt>
              </c:numCache>
            </c:numRef>
          </c:val>
          <c:extLst xmlns:c16r2="http://schemas.microsoft.com/office/drawing/2015/06/chart">
            <c:ext xmlns:c16="http://schemas.microsoft.com/office/drawing/2014/chart" uri="{C3380CC4-5D6E-409C-BE32-E72D297353CC}">
              <c16:uniqueId val="{00000001-CFD9-4698-AB65-2837F3B494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7194</c:v>
                </c:pt>
                <c:pt idx="5">
                  <c:v>9890</c:v>
                </c:pt>
                <c:pt idx="8">
                  <c:v>9341</c:v>
                </c:pt>
                <c:pt idx="11">
                  <c:v>10251</c:v>
                </c:pt>
                <c:pt idx="14">
                  <c:v>10350</c:v>
                </c:pt>
              </c:numCache>
            </c:numRef>
          </c:val>
          <c:extLst xmlns:c16r2="http://schemas.microsoft.com/office/drawing/2015/06/chart">
            <c:ext xmlns:c16="http://schemas.microsoft.com/office/drawing/2014/chart" uri="{C3380CC4-5D6E-409C-BE32-E72D297353CC}">
              <c16:uniqueId val="{00000002-CFD9-4698-AB65-2837F3B494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FD9-4698-AB65-2837F3B494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FD9-4698-AB65-2837F3B494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1</c:v>
                </c:pt>
                <c:pt idx="6">
                  <c:v>2</c:v>
                </c:pt>
                <c:pt idx="9">
                  <c:v>5</c:v>
                </c:pt>
                <c:pt idx="12">
                  <c:v>0</c:v>
                </c:pt>
              </c:numCache>
            </c:numRef>
          </c:val>
          <c:extLst xmlns:c16r2="http://schemas.microsoft.com/office/drawing/2015/06/chart">
            <c:ext xmlns:c16="http://schemas.microsoft.com/office/drawing/2014/chart" uri="{C3380CC4-5D6E-409C-BE32-E72D297353CC}">
              <c16:uniqueId val="{00000005-CFD9-4698-AB65-2837F3B494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11319</c:v>
                </c:pt>
                <c:pt idx="3">
                  <c:v>9856</c:v>
                </c:pt>
                <c:pt idx="6">
                  <c:v>8694</c:v>
                </c:pt>
                <c:pt idx="9">
                  <c:v>8457</c:v>
                </c:pt>
                <c:pt idx="12">
                  <c:v>8189</c:v>
                </c:pt>
              </c:numCache>
            </c:numRef>
          </c:val>
          <c:extLst xmlns:c16r2="http://schemas.microsoft.com/office/drawing/2015/06/chart">
            <c:ext xmlns:c16="http://schemas.microsoft.com/office/drawing/2014/chart" uri="{C3380CC4-5D6E-409C-BE32-E72D297353CC}">
              <c16:uniqueId val="{00000006-CFD9-4698-AB65-2837F3B494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584</c:v>
                </c:pt>
                <c:pt idx="3">
                  <c:v>834</c:v>
                </c:pt>
                <c:pt idx="6">
                  <c:v>952</c:v>
                </c:pt>
                <c:pt idx="9">
                  <c:v>996</c:v>
                </c:pt>
                <c:pt idx="12">
                  <c:v>895</c:v>
                </c:pt>
              </c:numCache>
            </c:numRef>
          </c:val>
          <c:extLst xmlns:c16r2="http://schemas.microsoft.com/office/drawing/2015/06/chart">
            <c:ext xmlns:c16="http://schemas.microsoft.com/office/drawing/2014/chart" uri="{C3380CC4-5D6E-409C-BE32-E72D297353CC}">
              <c16:uniqueId val="{00000007-CFD9-4698-AB65-2837F3B494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8507</c:v>
                </c:pt>
                <c:pt idx="3">
                  <c:v>4267</c:v>
                </c:pt>
                <c:pt idx="6">
                  <c:v>2400</c:v>
                </c:pt>
                <c:pt idx="9">
                  <c:v>2325</c:v>
                </c:pt>
                <c:pt idx="12">
                  <c:v>2288</c:v>
                </c:pt>
              </c:numCache>
            </c:numRef>
          </c:val>
          <c:extLst xmlns:c16r2="http://schemas.microsoft.com/office/drawing/2015/06/chart">
            <c:ext xmlns:c16="http://schemas.microsoft.com/office/drawing/2014/chart" uri="{C3380CC4-5D6E-409C-BE32-E72D297353CC}">
              <c16:uniqueId val="{00000008-CFD9-4698-AB65-2837F3B494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4446</c:v>
                </c:pt>
                <c:pt idx="3">
                  <c:v>4262</c:v>
                </c:pt>
                <c:pt idx="6">
                  <c:v>4193</c:v>
                </c:pt>
                <c:pt idx="9">
                  <c:v>3738</c:v>
                </c:pt>
                <c:pt idx="12">
                  <c:v>3487</c:v>
                </c:pt>
              </c:numCache>
            </c:numRef>
          </c:val>
          <c:extLst xmlns:c16r2="http://schemas.microsoft.com/office/drawing/2015/06/chart">
            <c:ext xmlns:c16="http://schemas.microsoft.com/office/drawing/2014/chart" uri="{C3380CC4-5D6E-409C-BE32-E72D297353CC}">
              <c16:uniqueId val="{00000009-CFD9-4698-AB65-2837F3B494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58002</c:v>
                </c:pt>
                <c:pt idx="3">
                  <c:v>57191</c:v>
                </c:pt>
                <c:pt idx="6">
                  <c:v>57243</c:v>
                </c:pt>
                <c:pt idx="9">
                  <c:v>58572</c:v>
                </c:pt>
                <c:pt idx="12">
                  <c:v>57530</c:v>
                </c:pt>
              </c:numCache>
            </c:numRef>
          </c:val>
          <c:extLst xmlns:c16r2="http://schemas.microsoft.com/office/drawing/2015/06/chart">
            <c:ext xmlns:c16="http://schemas.microsoft.com/office/drawing/2014/chart" uri="{C3380CC4-5D6E-409C-BE32-E72D297353CC}">
              <c16:uniqueId val="{0000000A-CFD9-4698-AB65-2837F3B4942C}"/>
            </c:ext>
          </c:extLst>
        </c:ser>
        <c:dLbls>
          <c:showLegendKey val="0"/>
          <c:showVal val="0"/>
          <c:showCatName val="0"/>
          <c:showSerName val="0"/>
          <c:showPercent val="0"/>
          <c:showBubbleSize val="0"/>
        </c:dLbls>
        <c:gapWidth val="100"/>
        <c:overlap val="100"/>
        <c:axId val="160159616"/>
        <c:axId val="160165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3973</c:v>
                </c:pt>
                <c:pt idx="2">
                  <c:v>#N/A</c:v>
                </c:pt>
                <c:pt idx="3">
                  <c:v>#N/A</c:v>
                </c:pt>
                <c:pt idx="4">
                  <c:v>613</c:v>
                </c:pt>
                <c:pt idx="5">
                  <c:v>#N/A</c:v>
                </c:pt>
                <c:pt idx="6">
                  <c:v>#N/A</c:v>
                </c:pt>
                <c:pt idx="7">
                  <c:v>304</c:v>
                </c:pt>
                <c:pt idx="8">
                  <c:v>#N/A</c:v>
                </c:pt>
                <c:pt idx="9">
                  <c:v>#N/A</c:v>
                </c:pt>
                <c:pt idx="10">
                  <c:v>1360</c:v>
                </c:pt>
                <c:pt idx="11">
                  <c:v>#N/A</c:v>
                </c:pt>
                <c:pt idx="12">
                  <c:v>#N/A</c:v>
                </c:pt>
                <c:pt idx="13">
                  <c:v>1438</c:v>
                </c:pt>
                <c:pt idx="14">
                  <c:v>#N/A</c:v>
                </c:pt>
              </c:numCache>
            </c:numRef>
          </c:val>
          <c:smooth val="0"/>
          <c:extLst xmlns:c16r2="http://schemas.microsoft.com/office/drawing/2015/06/chart">
            <c:ext xmlns:c16="http://schemas.microsoft.com/office/drawing/2014/chart" uri="{C3380CC4-5D6E-409C-BE32-E72D297353CC}">
              <c16:uniqueId val="{0000000B-CFD9-4698-AB65-2837F3B4942C}"/>
            </c:ext>
          </c:extLst>
        </c:ser>
        <c:dLbls>
          <c:showLegendKey val="0"/>
          <c:showVal val="0"/>
          <c:showCatName val="0"/>
          <c:showSerName val="0"/>
          <c:showPercent val="0"/>
          <c:showBubbleSize val="0"/>
        </c:dLbls>
        <c:marker val="1"/>
        <c:smooth val="0"/>
        <c:axId val="160159616"/>
        <c:axId val="160165888"/>
      </c:lineChart>
      <c:catAx>
        <c:axId val="1601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165888"/>
        <c:crosses val="autoZero"/>
        <c:auto val="1"/>
        <c:lblAlgn val="ctr"/>
        <c:lblOffset val="100"/>
        <c:tickLblSkip val="1"/>
        <c:tickMarkSkip val="1"/>
        <c:noMultiLvlLbl val="0"/>
      </c:catAx>
      <c:valAx>
        <c:axId val="160165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15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2548</c:v>
                </c:pt>
                <c:pt idx="1">
                  <c:v>3946</c:v>
                </c:pt>
                <c:pt idx="2">
                  <c:v>4086</c:v>
                </c:pt>
              </c:numCache>
            </c:numRef>
          </c:val>
          <c:extLst xmlns:c16r2="http://schemas.microsoft.com/office/drawing/2015/06/chart">
            <c:ext xmlns:c16="http://schemas.microsoft.com/office/drawing/2014/chart" uri="{C3380CC4-5D6E-409C-BE32-E72D297353CC}">
              <c16:uniqueId val="{00000000-F0FA-4290-BEA4-359A94F2CD2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F0FA-4290-BEA4-359A94F2CD2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5133</c:v>
                </c:pt>
                <c:pt idx="1">
                  <c:v>4666</c:v>
                </c:pt>
                <c:pt idx="2">
                  <c:v>4555</c:v>
                </c:pt>
              </c:numCache>
            </c:numRef>
          </c:val>
          <c:extLst xmlns:c16r2="http://schemas.microsoft.com/office/drawing/2015/06/chart">
            <c:ext xmlns:c16="http://schemas.microsoft.com/office/drawing/2014/chart" uri="{C3380CC4-5D6E-409C-BE32-E72D297353CC}">
              <c16:uniqueId val="{00000002-F0FA-4290-BEA4-359A94F2CD25}"/>
            </c:ext>
          </c:extLst>
        </c:ser>
        <c:dLbls>
          <c:showLegendKey val="0"/>
          <c:showVal val="0"/>
          <c:showCatName val="0"/>
          <c:showSerName val="0"/>
          <c:showPercent val="0"/>
          <c:showBubbleSize val="0"/>
        </c:dLbls>
        <c:gapWidth val="120"/>
        <c:overlap val="100"/>
        <c:axId val="160017792"/>
        <c:axId val="160023680"/>
      </c:barChart>
      <c:catAx>
        <c:axId val="16001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0023680"/>
        <c:crosses val="autoZero"/>
        <c:auto val="1"/>
        <c:lblAlgn val="ctr"/>
        <c:lblOffset val="100"/>
        <c:tickLblSkip val="1"/>
        <c:tickMarkSkip val="1"/>
        <c:noMultiLvlLbl val="0"/>
      </c:catAx>
      <c:valAx>
        <c:axId val="160023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001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30A-433B-A498-20E52C07CA7D}"/>
                </c:ext>
                <c:ext xmlns:c15="http://schemas.microsoft.com/office/drawing/2012/chart" uri="{CE6537A1-D6FC-4f65-9D91-7224C49458BB}">
                  <c15:dlblFieldTable>
                    <c15:dlblFTEntry>
                      <c15:txfldGUID>{32AE1FDC-1694-4B07-B08B-0D3BFB092C78}</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30A-433B-A498-20E52C07CA7D}"/>
                </c:ext>
                <c:ext xmlns:c15="http://schemas.microsoft.com/office/drawing/2012/chart" uri="{CE6537A1-D6FC-4f65-9D91-7224C49458BB}">
                  <c15:dlblFieldTable>
                    <c15:dlblFTEntry>
                      <c15:txfldGUID>{5719967B-6C5F-4B7B-A3BA-E26B7F4521FC}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30A-433B-A498-20E52C07CA7D}"/>
                </c:ext>
                <c:ext xmlns:c15="http://schemas.microsoft.com/office/drawing/2012/chart" uri="{CE6537A1-D6FC-4f65-9D91-7224C49458BB}">
                  <c15:dlblFieldTable>
                    <c15:dlblFTEntry>
                      <c15:txfldGUID>{A8541007-D62C-4557-8CF4-B4750C2DCF9C}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30A-433B-A498-20E52C07CA7D}"/>
                </c:ext>
                <c:ext xmlns:c15="http://schemas.microsoft.com/office/drawing/2012/chart" uri="{CE6537A1-D6FC-4f65-9D91-7224C49458BB}">
                  <c15:dlblFieldTable>
                    <c15:dlblFTEntry>
                      <c15:txfldGUID>{85F734D4-DD0C-4066-9D43-63A426430384}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30A-433B-A498-20E52C07CA7D}"/>
                </c:ext>
                <c:ext xmlns:c15="http://schemas.microsoft.com/office/drawing/2012/chart" uri="{CE6537A1-D6FC-4f65-9D91-7224C49458BB}">
                  <c15:dlblFieldTable>
                    <c15:dlblFTEntry>
                      <c15:txfldGUID>{216C23E8-0B04-4360-B62D-32C2F730DB93}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30A-433B-A498-20E52C07CA7D}"/>
                </c:ext>
                <c:ext xmlns:c15="http://schemas.microsoft.com/office/drawing/2012/chart" uri="{CE6537A1-D6FC-4f65-9D91-7224C49458BB}">
                  <c15:dlblFieldTable>
                    <c15:dlblFTEntry>
                      <c15:txfldGUID>{44CEEF1A-C5E7-42E0-BCBF-F43A4C114860}</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30A-433B-A498-20E52C07CA7D}"/>
                </c:ext>
                <c:ext xmlns:c15="http://schemas.microsoft.com/office/drawing/2012/chart" uri="{CE6537A1-D6FC-4f65-9D91-7224C49458BB}">
                  <c15:layout/>
                  <c15:dlblFieldTable>
                    <c15:dlblFTEntry>
                      <c15:txfldGUID>{FFBFDDEC-2AB1-4D97-9D81-076ED2064AC9}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30A-433B-A498-20E52C07CA7D}"/>
                </c:ext>
                <c:ext xmlns:c15="http://schemas.microsoft.com/office/drawing/2012/chart" uri="{CE6537A1-D6FC-4f65-9D91-7224C49458BB}">
                  <c15:layout/>
                  <c15:dlblFieldTable>
                    <c15:dlblFTEntry>
                      <c15:txfldGUID>{80F64A1A-AD9E-40CB-9846-23DC7501B7BB}</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30A-433B-A498-20E52C07CA7D}"/>
                </c:ext>
                <c:ext xmlns:c15="http://schemas.microsoft.com/office/drawing/2012/chart" uri="{CE6537A1-D6FC-4f65-9D91-7224C49458BB}">
                  <c15:layout/>
                  <c15:dlblFieldTable>
                    <c15:dlblFTEntry>
                      <c15:txfldGUID>{4571FF8F-969D-4B8B-81F3-A1763FCF61DF}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48.9</c:v>
                </c:pt>
                <c:pt idx="24">
                  <c:v>50</c:v>
                </c:pt>
                <c:pt idx="32">
                  <c:v>51.6</c:v>
                </c:pt>
              </c:numCache>
            </c:numRef>
          </c:xVal>
          <c:yVal>
            <c:numRef>
              <c:f>公会計指標分析・財政指標組合せ分析表!$BP$51:$DC$51</c:f>
              <c:numCache>
                <c:formatCode>#,##0.0;"▲ "#,##0.0</c:formatCode>
                <c:ptCount val="40"/>
                <c:pt idx="16">
                  <c:v>0.5</c:v>
                </c:pt>
                <c:pt idx="24">
                  <c:v>2.5</c:v>
                </c:pt>
                <c:pt idx="32">
                  <c:v>2.6</c:v>
                </c:pt>
              </c:numCache>
            </c:numRef>
          </c:yVal>
          <c:smooth val="0"/>
          <c:extLst xmlns:c16r2="http://schemas.microsoft.com/office/drawing/2015/06/chart">
            <c:ext xmlns:c16="http://schemas.microsoft.com/office/drawing/2014/chart" uri="{C3380CC4-5D6E-409C-BE32-E72D297353CC}">
              <c16:uniqueId val="{00000009-730A-433B-A498-20E52C07CA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30A-433B-A498-20E52C07CA7D}"/>
                </c:ext>
                <c:ext xmlns:c15="http://schemas.microsoft.com/office/drawing/2012/chart" uri="{CE6537A1-D6FC-4f65-9D91-7224C49458BB}">
                  <c15:dlblFieldTable>
                    <c15:dlblFTEntry>
                      <c15:txfldGUID>{F649F6F5-BBB8-4917-82DD-E02E5EB4B744}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30A-433B-A498-20E52C07CA7D}"/>
                </c:ext>
                <c:ext xmlns:c15="http://schemas.microsoft.com/office/drawing/2012/chart" uri="{CE6537A1-D6FC-4f65-9D91-7224C49458BB}">
                  <c15:dlblFieldTable>
                    <c15:dlblFTEntry>
                      <c15:txfldGUID>{40B4ED1E-7053-475A-B9AD-9D5CFAC92200}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30A-433B-A498-20E52C07CA7D}"/>
                </c:ext>
                <c:ext xmlns:c15="http://schemas.microsoft.com/office/drawing/2012/chart" uri="{CE6537A1-D6FC-4f65-9D91-7224C49458BB}">
                  <c15:dlblFieldTable>
                    <c15:dlblFTEntry>
                      <c15:txfldGUID>{1ACA0CFF-E40F-407A-ACBE-64A3ABED1F14}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30A-433B-A498-20E52C07CA7D}"/>
                </c:ext>
                <c:ext xmlns:c15="http://schemas.microsoft.com/office/drawing/2012/chart" uri="{CE6537A1-D6FC-4f65-9D91-7224C49458BB}">
                  <c15:dlblFieldTable>
                    <c15:dlblFTEntry>
                      <c15:txfldGUID>{E5B01B21-067D-460C-80AB-D4E7018A8DD1}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30A-433B-A498-20E52C07CA7D}"/>
                </c:ext>
                <c:ext xmlns:c15="http://schemas.microsoft.com/office/drawing/2012/chart" uri="{CE6537A1-D6FC-4f65-9D91-7224C49458BB}">
                  <c15:dlblFieldTable>
                    <c15:dlblFTEntry>
                      <c15:txfldGUID>{328C7622-1507-456B-AF56-7C3FC7A63112}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0A-433B-A498-20E52C07CA7D}"/>
                </c:ext>
                <c:ext xmlns:c15="http://schemas.microsoft.com/office/drawing/2012/chart" uri="{CE6537A1-D6FC-4f65-9D91-7224C49458BB}">
                  <c15:dlblFieldTable>
                    <c15:dlblFTEntry>
                      <c15:txfldGUID>{988C19E7-A3D9-4DA1-A5FD-7F3E1CA229CB}</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0A-433B-A498-20E52C07CA7D}"/>
                </c:ext>
                <c:ext xmlns:c15="http://schemas.microsoft.com/office/drawing/2012/chart" uri="{CE6537A1-D6FC-4f65-9D91-7224C49458BB}">
                  <c15:layout/>
                  <c15:dlblFieldTable>
                    <c15:dlblFTEntry>
                      <c15:txfldGUID>{85CA4DB2-B023-48CE-BEA6-EA981675045C}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30A-433B-A498-20E52C07CA7D}"/>
                </c:ext>
                <c:ext xmlns:c15="http://schemas.microsoft.com/office/drawing/2012/chart" uri="{CE6537A1-D6FC-4f65-9D91-7224C49458BB}">
                  <c15:layout/>
                  <c15:dlblFieldTable>
                    <c15:dlblFTEntry>
                      <c15:txfldGUID>{AB45FBFC-00B4-4447-88CF-5B1FBCC3DD86}</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30A-433B-A498-20E52C07CA7D}"/>
                </c:ext>
                <c:ext xmlns:c15="http://schemas.microsoft.com/office/drawing/2012/chart" uri="{CE6537A1-D6FC-4f65-9D91-7224C49458BB}">
                  <c15:layout/>
                  <c15:dlblFieldTable>
                    <c15:dlblFTEntry>
                      <c15:txfldGUID>{D6666E57-0048-4789-BC63-477DB994E8A9}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730A-433B-A498-20E52C07CA7D}"/>
            </c:ext>
          </c:extLst>
        </c:ser>
        <c:dLbls>
          <c:showLegendKey val="0"/>
          <c:showVal val="1"/>
          <c:showCatName val="0"/>
          <c:showSerName val="0"/>
          <c:showPercent val="0"/>
          <c:showBubbleSize val="0"/>
        </c:dLbls>
        <c:axId val="160718208"/>
        <c:axId val="160749056"/>
      </c:scatterChart>
      <c:valAx>
        <c:axId val="160718208"/>
        <c:scaling>
          <c:orientation val="minMax"/>
          <c:max val="61"/>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749056"/>
        <c:crosses val="autoZero"/>
        <c:crossBetween val="midCat"/>
      </c:valAx>
      <c:valAx>
        <c:axId val="160749056"/>
        <c:scaling>
          <c:orientation val="minMax"/>
          <c:max val="4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718208"/>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00-4EB1-B663-0B6FF6B7A9A8}"/>
                </c:ext>
                <c:ext xmlns:c15="http://schemas.microsoft.com/office/drawing/2012/chart" uri="{CE6537A1-D6FC-4f65-9D91-7224C49458BB}">
                  <c15:layout/>
                  <c15:dlblFieldTable>
                    <c15:dlblFTEntry>
                      <c15:txfldGUID>{32DAEE92-7C4C-44A8-BDAB-01BB0EAA8281}</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00-4EB1-B663-0B6FF6B7A9A8}"/>
                </c:ext>
                <c:ext xmlns:c15="http://schemas.microsoft.com/office/drawing/2012/chart" uri="{CE6537A1-D6FC-4f65-9D91-7224C49458BB}">
                  <c15:dlblFieldTable>
                    <c15:dlblFTEntry>
                      <c15:txfldGUID>{071F4EB0-9533-46BA-BAC2-799F1573771E}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00-4EB1-B663-0B6FF6B7A9A8}"/>
                </c:ext>
                <c:ext xmlns:c15="http://schemas.microsoft.com/office/drawing/2012/chart" uri="{CE6537A1-D6FC-4f65-9D91-7224C49458BB}">
                  <c15:dlblFieldTable>
                    <c15:dlblFTEntry>
                      <c15:txfldGUID>{69E311D5-5159-4CEF-B2F7-7405FFA43B28}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00-4EB1-B663-0B6FF6B7A9A8}"/>
                </c:ext>
                <c:ext xmlns:c15="http://schemas.microsoft.com/office/drawing/2012/chart" uri="{CE6537A1-D6FC-4f65-9D91-7224C49458BB}">
                  <c15:dlblFieldTable>
                    <c15:dlblFTEntry>
                      <c15:txfldGUID>{505E60BD-31A2-4160-BA0F-A2B431B2E33B}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00-4EB1-B663-0B6FF6B7A9A8}"/>
                </c:ext>
                <c:ext xmlns:c15="http://schemas.microsoft.com/office/drawing/2012/chart" uri="{CE6537A1-D6FC-4f65-9D91-7224C49458BB}">
                  <c15:dlblFieldTable>
                    <c15:dlblFTEntry>
                      <c15:txfldGUID>{54929FCA-A7A4-44F2-9C7B-20E3BDECED02}</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00-4EB1-B663-0B6FF6B7A9A8}"/>
                </c:ext>
                <c:ext xmlns:c15="http://schemas.microsoft.com/office/drawing/2012/chart" uri="{CE6537A1-D6FC-4f65-9D91-7224C49458BB}">
                  <c15:layout/>
                  <c15:dlblFieldTable>
                    <c15:dlblFTEntry>
                      <c15:txfldGUID>{89CE8CCB-7589-473E-8401-DB19E49FB016}</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927472167084793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00-4EB1-B663-0B6FF6B7A9A8}"/>
                </c:ext>
                <c:ext xmlns:c15="http://schemas.microsoft.com/office/drawing/2012/chart" uri="{CE6537A1-D6FC-4f65-9D91-7224C49458BB}">
                  <c15:layout/>
                  <c15:dlblFieldTable>
                    <c15:dlblFTEntry>
                      <c15:txfldGUID>{0BEF46AF-544D-4462-8620-C23EBEEB9EA6}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2.412126156737334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00-4EB1-B663-0B6FF6B7A9A8}"/>
                </c:ext>
                <c:ext xmlns:c15="http://schemas.microsoft.com/office/drawing/2012/chart" uri="{CE6537A1-D6FC-4f65-9D91-7224C49458BB}">
                  <c15:layout/>
                  <c15:dlblFieldTable>
                    <c15:dlblFTEntry>
                      <c15:txfldGUID>{2DAE3088-9254-4BD9-876C-8BC0B671849E}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00-4EB1-B663-0B6FF6B7A9A8}"/>
                </c:ext>
                <c:ext xmlns:c15="http://schemas.microsoft.com/office/drawing/2012/chart" uri="{CE6537A1-D6FC-4f65-9D91-7224C49458BB}">
                  <c15:layout/>
                  <c15:dlblFieldTable>
                    <c15:dlblFTEntry>
                      <c15:txfldGUID>{987C0B86-911C-419B-B870-6F16F4EE716E}</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2.4</c:v>
                </c:pt>
                <c:pt idx="16">
                  <c:v>1.5</c:v>
                </c:pt>
                <c:pt idx="24">
                  <c:v>1.6</c:v>
                </c:pt>
                <c:pt idx="32">
                  <c:v>2.1</c:v>
                </c:pt>
              </c:numCache>
            </c:numRef>
          </c:xVal>
          <c:yVal>
            <c:numRef>
              <c:f>公会計指標分析・財政指標組合せ分析表!$BP$73:$DC$73</c:f>
              <c:numCache>
                <c:formatCode>#,##0.0;"▲ "#,##0.0</c:formatCode>
                <c:ptCount val="40"/>
                <c:pt idx="0">
                  <c:v>7.6</c:v>
                </c:pt>
                <c:pt idx="8">
                  <c:v>1.1000000000000001</c:v>
                </c:pt>
                <c:pt idx="16">
                  <c:v>0.5</c:v>
                </c:pt>
                <c:pt idx="24">
                  <c:v>2.5</c:v>
                </c:pt>
                <c:pt idx="32">
                  <c:v>2.6</c:v>
                </c:pt>
              </c:numCache>
            </c:numRef>
          </c:yVal>
          <c:smooth val="0"/>
          <c:extLst xmlns:c16r2="http://schemas.microsoft.com/office/drawing/2015/06/chart">
            <c:ext xmlns:c16="http://schemas.microsoft.com/office/drawing/2014/chart" uri="{C3380CC4-5D6E-409C-BE32-E72D297353CC}">
              <c16:uniqueId val="{00000009-1B00-4EB1-B663-0B6FF6B7A9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00-4EB1-B663-0B6FF6B7A9A8}"/>
                </c:ext>
                <c:ext xmlns:c15="http://schemas.microsoft.com/office/drawing/2012/chart" uri="{CE6537A1-D6FC-4f65-9D91-7224C49458BB}">
                  <c15:layout/>
                  <c15:dlblFieldTable>
                    <c15:dlblFTEntry>
                      <c15:txfldGUID>{EBE49D04-E197-4A49-9568-C89EDA27D34C}</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00-4EB1-B663-0B6FF6B7A9A8}"/>
                </c:ext>
                <c:ext xmlns:c15="http://schemas.microsoft.com/office/drawing/2012/chart" uri="{CE6537A1-D6FC-4f65-9D91-7224C49458BB}">
                  <c15:dlblFieldTable>
                    <c15:dlblFTEntry>
                      <c15:txfldGUID>{9C6F00E8-EBC0-48B8-8100-5D00EF9B69D1}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00-4EB1-B663-0B6FF6B7A9A8}"/>
                </c:ext>
                <c:ext xmlns:c15="http://schemas.microsoft.com/office/drawing/2012/chart" uri="{CE6537A1-D6FC-4f65-9D91-7224C49458BB}">
                  <c15:dlblFieldTable>
                    <c15:dlblFTEntry>
                      <c15:txfldGUID>{6D275E5F-84EB-494A-908F-76459B648C5A}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00-4EB1-B663-0B6FF6B7A9A8}"/>
                </c:ext>
                <c:ext xmlns:c15="http://schemas.microsoft.com/office/drawing/2012/chart" uri="{CE6537A1-D6FC-4f65-9D91-7224C49458BB}">
                  <c15:dlblFieldTable>
                    <c15:dlblFTEntry>
                      <c15:txfldGUID>{43AED30B-811E-4F2E-8D0C-FC92B4535009}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00-4EB1-B663-0B6FF6B7A9A8}"/>
                </c:ext>
                <c:ext xmlns:c15="http://schemas.microsoft.com/office/drawing/2012/chart" uri="{CE6537A1-D6FC-4f65-9D91-7224C49458BB}">
                  <c15:dlblFieldTable>
                    <c15:dlblFTEntry>
                      <c15:txfldGUID>{75A516B3-1FF4-4AB1-8DBE-FFFE2B7B38E4}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00-4EB1-B663-0B6FF6B7A9A8}"/>
                </c:ext>
                <c:ext xmlns:c15="http://schemas.microsoft.com/office/drawing/2012/chart" uri="{CE6537A1-D6FC-4f65-9D91-7224C49458BB}">
                  <c15:layout/>
                  <c15:dlblFieldTable>
                    <c15:dlblFTEntry>
                      <c15:txfldGUID>{045D68C2-F3F3-4F51-A695-4E6E1A950248}</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00-4EB1-B663-0B6FF6B7A9A8}"/>
                </c:ext>
                <c:ext xmlns:c15="http://schemas.microsoft.com/office/drawing/2012/chart" uri="{CE6537A1-D6FC-4f65-9D91-7224C49458BB}">
                  <c15:layout/>
                  <c15:dlblFieldTable>
                    <c15:dlblFTEntry>
                      <c15:txfldGUID>{D516B643-4788-43FE-8100-9B265D004C1D}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00069668440253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00-4EB1-B663-0B6FF6B7A9A8}"/>
                </c:ext>
                <c:ext xmlns:c15="http://schemas.microsoft.com/office/drawing/2012/chart" uri="{CE6537A1-D6FC-4f65-9D91-7224C49458BB}">
                  <c15:layout/>
                  <c15:dlblFieldTable>
                    <c15:dlblFTEntry>
                      <c15:txfldGUID>{C0A7E363-0DCD-4C4A-91FB-69E9101B9CAD}</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338901639419593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00-4EB1-B663-0B6FF6B7A9A8}"/>
                </c:ext>
                <c:ext xmlns:c15="http://schemas.microsoft.com/office/drawing/2012/chart" uri="{CE6537A1-D6FC-4f65-9D91-7224C49458BB}">
                  <c15:layout/>
                  <c15:dlblFieldTable>
                    <c15:dlblFTEntry>
                      <c15:txfldGUID>{D09232B9-F957-4322-83D6-70D68CABB279}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1B00-4EB1-B663-0B6FF6B7A9A8}"/>
            </c:ext>
          </c:extLst>
        </c:ser>
        <c:dLbls>
          <c:showLegendKey val="0"/>
          <c:showVal val="1"/>
          <c:showCatName val="0"/>
          <c:showSerName val="0"/>
          <c:showPercent val="0"/>
          <c:showBubbleSize val="0"/>
        </c:dLbls>
        <c:axId val="159702016"/>
        <c:axId val="160760960"/>
      </c:scatterChart>
      <c:valAx>
        <c:axId val="159702016"/>
        <c:scaling>
          <c:orientation val="minMax"/>
          <c:max val="8.2999999999999989"/>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0760960"/>
        <c:crosses val="autoZero"/>
        <c:crossBetween val="midCat"/>
      </c:valAx>
      <c:valAx>
        <c:axId val="16076096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70201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343,965
338,894
72.11
102,389,785
97,764,527
3,778,412
58,937,842
57,529,925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年度の財政力指数は</a:t>
          </a:r>
          <a:r>
            <a:rPr kumimoji="1" lang="en-US" altLang="ja-JP" sz="1100">
              <a:solidFill>
                <a:schemeClr val="dk1"/>
              </a:solidFill>
              <a:effectLst/>
              <a:latin typeface="+mn-lt"/>
              <a:ea typeface="+mn-ea"/>
              <a:cs typeface="+mn-cs"/>
            </a:rPr>
            <a:t>0.97</a:t>
          </a:r>
          <a:r>
            <a:rPr kumimoji="1" lang="ja-JP" altLang="ja-JP"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年度に８年ぶりに普通交付税交付団体となり、</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を割ってから、ほぼ横ばいで推移しながらも、類似団体平均を上回る数字を維持している。</a:t>
          </a:r>
          <a:endParaRPr lang="ja-JP" altLang="ja-JP" sz="1400">
            <a:effectLst/>
          </a:endParaRPr>
        </a:p>
        <a:p>
          <a:r>
            <a:rPr kumimoji="1" lang="ja-JP" altLang="ja-JP" sz="1100">
              <a:solidFill>
                <a:schemeClr val="dk1"/>
              </a:solidFill>
              <a:effectLst/>
              <a:latin typeface="+mn-lt"/>
              <a:ea typeface="+mn-ea"/>
              <a:cs typeface="+mn-cs"/>
            </a:rPr>
            <a:t>　現状では、堅調な景気に伴い市税は増収しているが、今後は、生産年齢人口の減少や社会保障経費の増加など、さらに財政を圧迫することが懸念される。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収納率向上対策など、財源確保の取り組みを進めるとともに、行政の効率化による経常経費の抑制を図り、財政基盤の強化を図っていく。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128058</xdr:rowOff>
    </xdr:from>
    <xdr:to>
      <xdr:col>23</xdr:col>
      <xdr:colOff>133350</xdr:colOff>
      <xdr:row>38</xdr:row>
      <xdr:rowOff>148167</xdr:rowOff>
    </xdr:to>
    <xdr:cxnSp macro="">
      <xdr:nvCxnSpPr>
        <xdr:cNvPr id="69" name="直線コネクタ 68"/>
        <xdr:cNvCxnSpPr/>
      </xdr:nvCxnSpPr>
      <xdr:spPr>
        <a:xfrm flipV="1">
          <a:off x="4114800" y="66431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99077</xdr:rowOff>
    </xdr:from>
    <xdr:ext cx="762000" cy="259045"/>
    <xdr:sp macro="" textlink="">
      <xdr:nvSpPr>
        <xdr:cNvPr id="70" name="財政力平均値テキスト"/>
        <xdr:cNvSpPr txBox="1"/>
      </xdr:nvSpPr>
      <xdr:spPr>
        <a:xfrm>
          <a:off x="5041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62035</xdr:rowOff>
    </xdr:from>
    <xdr:ext cx="736600" cy="259045"/>
    <xdr:sp macro="" textlink="">
      <xdr:nvSpPr>
        <xdr:cNvPr id="74" name="テキスト ボックス 73"/>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168275</xdr:rowOff>
    </xdr:to>
    <xdr:cxnSp macro="">
      <xdr:nvCxnSpPr>
        <xdr:cNvPr id="75" name="直線コネクタ 74"/>
        <xdr:cNvCxnSpPr/>
      </xdr:nvCxnSpPr>
      <xdr:spPr>
        <a:xfrm flipV="1">
          <a:off x="2336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38</xdr:row>
      <xdr:rowOff>168275</xdr:rowOff>
    </xdr:to>
    <xdr:cxnSp macro="">
      <xdr:nvCxnSpPr>
        <xdr:cNvPr id="78" name="直線コネクタ 77"/>
        <xdr:cNvCxnSpPr/>
      </xdr:nvCxnSpPr>
      <xdr:spPr>
        <a:xfrm>
          <a:off x="1447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82" name="テキスト ボックス 81"/>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77258</xdr:rowOff>
    </xdr:from>
    <xdr:to>
      <xdr:col>23</xdr:col>
      <xdr:colOff>184150</xdr:colOff>
      <xdr:row>39</xdr:row>
      <xdr:rowOff>7408</xdr:rowOff>
    </xdr:to>
    <xdr:sp macro="" textlink="">
      <xdr:nvSpPr>
        <xdr:cNvPr id="88" name="楕円 87"/>
        <xdr:cNvSpPr/>
      </xdr:nvSpPr>
      <xdr:spPr>
        <a:xfrm>
          <a:off x="49022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93785</xdr:rowOff>
    </xdr:from>
    <xdr:ext cx="762000" cy="259045"/>
    <xdr:sp macro="" textlink="">
      <xdr:nvSpPr>
        <xdr:cNvPr id="89" name="財政力該当値テキスト"/>
        <xdr:cNvSpPr txBox="1"/>
      </xdr:nvSpPr>
      <xdr:spPr>
        <a:xfrm>
          <a:off x="50419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ポイントの下降となった。主な要因は、臨財債を含む歳入の経常一般財源が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億円以上の増となったことで、内訳としては地方税が約</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億円、地方消費税交付金が約</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億円、臨財債借入額が約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億円と、それぞれ前年度からプラスとなっている。今後も経費削減と財源確保に努め、経常収支比率の圧縮に努めていく。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159113</xdr:rowOff>
    </xdr:from>
    <xdr:to>
      <xdr:col>23</xdr:col>
      <xdr:colOff>133350</xdr:colOff>
      <xdr:row>64</xdr:row>
      <xdr:rowOff>63500</xdr:rowOff>
    </xdr:to>
    <xdr:cxnSp macro="">
      <xdr:nvCxnSpPr>
        <xdr:cNvPr id="134" name="直線コネクタ 133"/>
        <xdr:cNvCxnSpPr/>
      </xdr:nvCxnSpPr>
      <xdr:spPr>
        <a:xfrm flipV="1">
          <a:off x="4114800" y="10960463"/>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144417</xdr:rowOff>
    </xdr:from>
    <xdr:to>
      <xdr:col>19</xdr:col>
      <xdr:colOff>133350</xdr:colOff>
      <xdr:row>64</xdr:row>
      <xdr:rowOff>63500</xdr:rowOff>
    </xdr:to>
    <xdr:cxnSp macro="">
      <xdr:nvCxnSpPr>
        <xdr:cNvPr id="137" name="直線コネクタ 136"/>
        <xdr:cNvCxnSpPr/>
      </xdr:nvCxnSpPr>
      <xdr:spPr>
        <a:xfrm>
          <a:off x="3225800" y="10774317"/>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144417</xdr:rowOff>
    </xdr:from>
    <xdr:to>
      <xdr:col>15</xdr:col>
      <xdr:colOff>82550</xdr:colOff>
      <xdr:row>63</xdr:row>
      <xdr:rowOff>131535</xdr:rowOff>
    </xdr:to>
    <xdr:cxnSp macro="">
      <xdr:nvCxnSpPr>
        <xdr:cNvPr id="140" name="直線コネクタ 139"/>
        <xdr:cNvCxnSpPr/>
      </xdr:nvCxnSpPr>
      <xdr:spPr>
        <a:xfrm flipV="1">
          <a:off x="2336800" y="10774317"/>
          <a:ext cx="8890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97065</xdr:rowOff>
    </xdr:from>
    <xdr:to>
      <xdr:col>11</xdr:col>
      <xdr:colOff>31750</xdr:colOff>
      <xdr:row>63</xdr:row>
      <xdr:rowOff>131535</xdr:rowOff>
    </xdr:to>
    <xdr:cxnSp macro="">
      <xdr:nvCxnSpPr>
        <xdr:cNvPr id="143" name="直線コネクタ 142"/>
        <xdr:cNvCxnSpPr/>
      </xdr:nvCxnSpPr>
      <xdr:spPr>
        <a:xfrm>
          <a:off x="1447800" y="1089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7" name="テキスト ボックス 146"/>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108313</xdr:rowOff>
    </xdr:from>
    <xdr:to>
      <xdr:col>23</xdr:col>
      <xdr:colOff>184150</xdr:colOff>
      <xdr:row>64</xdr:row>
      <xdr:rowOff>38463</xdr:rowOff>
    </xdr:to>
    <xdr:sp macro="" textlink="">
      <xdr:nvSpPr>
        <xdr:cNvPr id="153" name="楕円 152"/>
        <xdr:cNvSpPr/>
      </xdr:nvSpPr>
      <xdr:spPr>
        <a:xfrm>
          <a:off x="49022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80390</xdr:rowOff>
    </xdr:from>
    <xdr:ext cx="762000" cy="259045"/>
    <xdr:sp macro="" textlink="">
      <xdr:nvSpPr>
        <xdr:cNvPr id="154" name="財政構造の弾力性該当値テキスト"/>
        <xdr:cNvSpPr txBox="1"/>
      </xdr:nvSpPr>
      <xdr:spPr>
        <a:xfrm>
          <a:off x="5041900" y="108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5" name="楕円 154"/>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6" name="テキスト ボックス 155"/>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93617</xdr:rowOff>
    </xdr:from>
    <xdr:to>
      <xdr:col>15</xdr:col>
      <xdr:colOff>133350</xdr:colOff>
      <xdr:row>63</xdr:row>
      <xdr:rowOff>23767</xdr:rowOff>
    </xdr:to>
    <xdr:sp macro="" textlink="">
      <xdr:nvSpPr>
        <xdr:cNvPr id="157" name="楕円 156"/>
        <xdr:cNvSpPr/>
      </xdr:nvSpPr>
      <xdr:spPr>
        <a:xfrm>
          <a:off x="3175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8544</xdr:rowOff>
    </xdr:from>
    <xdr:ext cx="762000" cy="259045"/>
    <xdr:sp macro="" textlink="">
      <xdr:nvSpPr>
        <xdr:cNvPr id="158" name="テキスト ボックス 157"/>
        <xdr:cNvSpPr txBox="1"/>
      </xdr:nvSpPr>
      <xdr:spPr>
        <a:xfrm>
          <a:off x="2844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80735</xdr:rowOff>
    </xdr:from>
    <xdr:to>
      <xdr:col>11</xdr:col>
      <xdr:colOff>82550</xdr:colOff>
      <xdr:row>64</xdr:row>
      <xdr:rowOff>10885</xdr:rowOff>
    </xdr:to>
    <xdr:sp macro="" textlink="">
      <xdr:nvSpPr>
        <xdr:cNvPr id="159" name="楕円 158"/>
        <xdr:cNvSpPr/>
      </xdr:nvSpPr>
      <xdr:spPr>
        <a:xfrm>
          <a:off x="2286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167112</xdr:rowOff>
    </xdr:from>
    <xdr:ext cx="762000" cy="259045"/>
    <xdr:sp macro="" textlink="">
      <xdr:nvSpPr>
        <xdr:cNvPr id="160" name="テキスト ボックス 159"/>
        <xdr:cNvSpPr txBox="1"/>
      </xdr:nvSpPr>
      <xdr:spPr>
        <a:xfrm>
          <a:off x="1955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61" name="楕円 160"/>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62" name="テキスト ボックス 161"/>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前年度から若干の増となった。人件費については前年度比減であったが、物件費についてはＰＣＢ含有物廃棄処分委託料約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億円の増など、全体で前年比６億円以上の増となった。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今後は、消費増税の影響などにより物件費の上昇が予想されるが、引き続き適正な定員管理と経常的な事務経費等の抑制に努め、経費の節減を図っていく。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33568</xdr:rowOff>
    </xdr:from>
    <xdr:to>
      <xdr:col>23</xdr:col>
      <xdr:colOff>133350</xdr:colOff>
      <xdr:row>81</xdr:row>
      <xdr:rowOff>43686</xdr:rowOff>
    </xdr:to>
    <xdr:cxnSp macro="">
      <xdr:nvCxnSpPr>
        <xdr:cNvPr id="199" name="直線コネクタ 198"/>
        <xdr:cNvCxnSpPr/>
      </xdr:nvCxnSpPr>
      <xdr:spPr>
        <a:xfrm>
          <a:off x="4114800" y="13921018"/>
          <a:ext cx="8382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26019</xdr:rowOff>
    </xdr:from>
    <xdr:to>
      <xdr:col>19</xdr:col>
      <xdr:colOff>133350</xdr:colOff>
      <xdr:row>81</xdr:row>
      <xdr:rowOff>33568</xdr:rowOff>
    </xdr:to>
    <xdr:cxnSp macro="">
      <xdr:nvCxnSpPr>
        <xdr:cNvPr id="202" name="直線コネクタ 201"/>
        <xdr:cNvCxnSpPr/>
      </xdr:nvCxnSpPr>
      <xdr:spPr>
        <a:xfrm>
          <a:off x="3225800" y="13913469"/>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26019</xdr:rowOff>
    </xdr:from>
    <xdr:to>
      <xdr:col>15</xdr:col>
      <xdr:colOff>82550</xdr:colOff>
      <xdr:row>81</xdr:row>
      <xdr:rowOff>28915</xdr:rowOff>
    </xdr:to>
    <xdr:cxnSp macro="">
      <xdr:nvCxnSpPr>
        <xdr:cNvPr id="205" name="直線コネクタ 204"/>
        <xdr:cNvCxnSpPr/>
      </xdr:nvCxnSpPr>
      <xdr:spPr>
        <a:xfrm flipV="1">
          <a:off x="2336800" y="13913469"/>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142625</xdr:rowOff>
    </xdr:from>
    <xdr:to>
      <xdr:col>11</xdr:col>
      <xdr:colOff>31750</xdr:colOff>
      <xdr:row>81</xdr:row>
      <xdr:rowOff>28915</xdr:rowOff>
    </xdr:to>
    <xdr:cxnSp macro="">
      <xdr:nvCxnSpPr>
        <xdr:cNvPr id="208" name="直線コネクタ 207"/>
        <xdr:cNvCxnSpPr/>
      </xdr:nvCxnSpPr>
      <xdr:spPr>
        <a:xfrm>
          <a:off x="1447800" y="13858625"/>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164336</xdr:rowOff>
    </xdr:from>
    <xdr:to>
      <xdr:col>23</xdr:col>
      <xdr:colOff>184150</xdr:colOff>
      <xdr:row>81</xdr:row>
      <xdr:rowOff>94486</xdr:rowOff>
    </xdr:to>
    <xdr:sp macro="" textlink="">
      <xdr:nvSpPr>
        <xdr:cNvPr id="218" name="楕円 217"/>
        <xdr:cNvSpPr/>
      </xdr:nvSpPr>
      <xdr:spPr>
        <a:xfrm>
          <a:off x="4902200" y="13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9413</xdr:rowOff>
    </xdr:from>
    <xdr:ext cx="762000" cy="259045"/>
    <xdr:sp macro="" textlink="">
      <xdr:nvSpPr>
        <xdr:cNvPr id="219" name="人件費・物件費等の状況該当値テキスト"/>
        <xdr:cNvSpPr txBox="1"/>
      </xdr:nvSpPr>
      <xdr:spPr>
        <a:xfrm>
          <a:off x="5041900" y="1372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154218</xdr:rowOff>
    </xdr:from>
    <xdr:to>
      <xdr:col>19</xdr:col>
      <xdr:colOff>184150</xdr:colOff>
      <xdr:row>81</xdr:row>
      <xdr:rowOff>84368</xdr:rowOff>
    </xdr:to>
    <xdr:sp macro="" textlink="">
      <xdr:nvSpPr>
        <xdr:cNvPr id="220" name="楕円 219"/>
        <xdr:cNvSpPr/>
      </xdr:nvSpPr>
      <xdr:spPr>
        <a:xfrm>
          <a:off x="4064000" y="138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94545</xdr:rowOff>
    </xdr:from>
    <xdr:ext cx="736600" cy="259045"/>
    <xdr:sp macro="" textlink="">
      <xdr:nvSpPr>
        <xdr:cNvPr id="221" name="テキスト ボックス 220"/>
        <xdr:cNvSpPr txBox="1"/>
      </xdr:nvSpPr>
      <xdr:spPr>
        <a:xfrm>
          <a:off x="3733800" y="13639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146669</xdr:rowOff>
    </xdr:from>
    <xdr:to>
      <xdr:col>15</xdr:col>
      <xdr:colOff>133350</xdr:colOff>
      <xdr:row>81</xdr:row>
      <xdr:rowOff>76819</xdr:rowOff>
    </xdr:to>
    <xdr:sp macro="" textlink="">
      <xdr:nvSpPr>
        <xdr:cNvPr id="222" name="楕円 221"/>
        <xdr:cNvSpPr/>
      </xdr:nvSpPr>
      <xdr:spPr>
        <a:xfrm>
          <a:off x="3175000" y="1386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86996</xdr:rowOff>
    </xdr:from>
    <xdr:ext cx="762000" cy="259045"/>
    <xdr:sp macro="" textlink="">
      <xdr:nvSpPr>
        <xdr:cNvPr id="223" name="テキスト ボックス 222"/>
        <xdr:cNvSpPr txBox="1"/>
      </xdr:nvSpPr>
      <xdr:spPr>
        <a:xfrm>
          <a:off x="2844800" y="1363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149565</xdr:rowOff>
    </xdr:from>
    <xdr:to>
      <xdr:col>11</xdr:col>
      <xdr:colOff>82550</xdr:colOff>
      <xdr:row>81</xdr:row>
      <xdr:rowOff>79715</xdr:rowOff>
    </xdr:to>
    <xdr:sp macro="" textlink="">
      <xdr:nvSpPr>
        <xdr:cNvPr id="224" name="楕円 223"/>
        <xdr:cNvSpPr/>
      </xdr:nvSpPr>
      <xdr:spPr>
        <a:xfrm>
          <a:off x="2286000" y="1386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89892</xdr:rowOff>
    </xdr:from>
    <xdr:ext cx="762000" cy="259045"/>
    <xdr:sp macro="" textlink="">
      <xdr:nvSpPr>
        <xdr:cNvPr id="225" name="テキスト ボックス 224"/>
        <xdr:cNvSpPr txBox="1"/>
      </xdr:nvSpPr>
      <xdr:spPr>
        <a:xfrm>
          <a:off x="1955800" y="13634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91825</xdr:rowOff>
    </xdr:from>
    <xdr:to>
      <xdr:col>7</xdr:col>
      <xdr:colOff>31750</xdr:colOff>
      <xdr:row>81</xdr:row>
      <xdr:rowOff>21975</xdr:rowOff>
    </xdr:to>
    <xdr:sp macro="" textlink="">
      <xdr:nvSpPr>
        <xdr:cNvPr id="226" name="楕円 225"/>
        <xdr:cNvSpPr/>
      </xdr:nvSpPr>
      <xdr:spPr>
        <a:xfrm>
          <a:off x="1397000" y="1380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32152</xdr:rowOff>
    </xdr:from>
    <xdr:ext cx="762000" cy="259045"/>
    <xdr:sp macro="" textlink="">
      <xdr:nvSpPr>
        <xdr:cNvPr id="227" name="テキスト ボックス 226"/>
        <xdr:cNvSpPr txBox="1"/>
      </xdr:nvSpPr>
      <xdr:spPr>
        <a:xfrm>
          <a:off x="1066800" y="1357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職員給与については国に準じた給与改定を行い、給与水準の引き下げや給与構造改革における経過措置額の段階的引き下げの実施により給与費の削減を図っている。今後も引き続き給与の適正化に努める。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86</xdr:row>
      <xdr:rowOff>141816</xdr:rowOff>
    </xdr:to>
    <xdr:cxnSp macro="">
      <xdr:nvCxnSpPr>
        <xdr:cNvPr id="261" name="直線コネクタ 260"/>
        <xdr:cNvCxnSpPr/>
      </xdr:nvCxnSpPr>
      <xdr:spPr>
        <a:xfrm>
          <a:off x="16179800" y="148865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141816</xdr:rowOff>
    </xdr:to>
    <xdr:cxnSp macro="">
      <xdr:nvCxnSpPr>
        <xdr:cNvPr id="264" name="直線コネクタ 263"/>
        <xdr:cNvCxnSpPr/>
      </xdr:nvCxnSpPr>
      <xdr:spPr>
        <a:xfrm>
          <a:off x="15290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50800</xdr:rowOff>
    </xdr:to>
    <xdr:cxnSp macro="">
      <xdr:nvCxnSpPr>
        <xdr:cNvPr id="267" name="直線コネクタ 266"/>
        <xdr:cNvCxnSpPr/>
      </xdr:nvCxnSpPr>
      <xdr:spPr>
        <a:xfrm flipV="1">
          <a:off x="14401800" y="148664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70" name="直線コネクタ 269"/>
        <xdr:cNvCxnSpPr/>
      </xdr:nvCxnSpPr>
      <xdr:spPr>
        <a:xfrm>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80" name="楕円 279"/>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81"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91016</xdr:rowOff>
    </xdr:from>
    <xdr:to>
      <xdr:col>77</xdr:col>
      <xdr:colOff>95250</xdr:colOff>
      <xdr:row>87</xdr:row>
      <xdr:rowOff>21166</xdr:rowOff>
    </xdr:to>
    <xdr:sp macro="" textlink="">
      <xdr:nvSpPr>
        <xdr:cNvPr id="282" name="楕円 281"/>
        <xdr:cNvSpPr/>
      </xdr:nvSpPr>
      <xdr:spPr>
        <a:xfrm>
          <a:off x="16129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5943</xdr:rowOff>
    </xdr:from>
    <xdr:ext cx="736600" cy="259045"/>
    <xdr:sp macro="" textlink="">
      <xdr:nvSpPr>
        <xdr:cNvPr id="283" name="テキスト ボックス 282"/>
        <xdr:cNvSpPr txBox="1"/>
      </xdr:nvSpPr>
      <xdr:spPr>
        <a:xfrm>
          <a:off x="15798800" y="1492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84" name="楕円 283"/>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85" name="テキスト ボックス 284"/>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8" name="楕円 287"/>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9" name="テキスト ボックス 288"/>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「所沢市定員管理計画」に基づき、民間委託化を推進したことで、類似団体平均を下回っている。</a:t>
          </a:r>
          <a:endParaRPr lang="ja-JP" altLang="ja-JP" sz="1400">
            <a:effectLst/>
          </a:endParaRPr>
        </a:p>
        <a:p>
          <a:r>
            <a:rPr kumimoji="1" lang="ja-JP" altLang="ja-JP" sz="1100" b="0">
              <a:solidFill>
                <a:schemeClr val="dk1"/>
              </a:solidFill>
              <a:effectLst/>
              <a:latin typeface="+mn-lt"/>
              <a:ea typeface="+mn-ea"/>
              <a:cs typeface="+mn-cs"/>
            </a:rPr>
            <a:t>　今後も「職員数を増やさない（職員規模の維持）」という同計画の方針に則り、</a:t>
          </a:r>
          <a:r>
            <a:rPr kumimoji="1" lang="ja-JP" altLang="ja-JP" sz="1100">
              <a:solidFill>
                <a:schemeClr val="dk1"/>
              </a:solidFill>
              <a:effectLst/>
              <a:latin typeface="+mn-lt"/>
              <a:ea typeface="+mn-ea"/>
              <a:cs typeface="+mn-cs"/>
            </a:rPr>
            <a:t>将来的な職員の年齢構成、人材の確保を考慮しながら、部分最適でなく全体最適を基本とした定員管理を行っていく。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125367</xdr:rowOff>
    </xdr:from>
    <xdr:to>
      <xdr:col>81</xdr:col>
      <xdr:colOff>44450</xdr:colOff>
      <xdr:row>60</xdr:row>
      <xdr:rowOff>125367</xdr:rowOff>
    </xdr:to>
    <xdr:cxnSp macro="">
      <xdr:nvCxnSpPr>
        <xdr:cNvPr id="326" name="直線コネクタ 325"/>
        <xdr:cNvCxnSpPr/>
      </xdr:nvCxnSpPr>
      <xdr:spPr>
        <a:xfrm>
          <a:off x="16179800" y="104123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125367</xdr:rowOff>
    </xdr:from>
    <xdr:to>
      <xdr:col>77</xdr:col>
      <xdr:colOff>44450</xdr:colOff>
      <xdr:row>60</xdr:row>
      <xdr:rowOff>128815</xdr:rowOff>
    </xdr:to>
    <xdr:cxnSp macro="">
      <xdr:nvCxnSpPr>
        <xdr:cNvPr id="329" name="直線コネクタ 328"/>
        <xdr:cNvCxnSpPr/>
      </xdr:nvCxnSpPr>
      <xdr:spPr>
        <a:xfrm flipV="1">
          <a:off x="15290800" y="1041236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97790</xdr:rowOff>
    </xdr:from>
    <xdr:to>
      <xdr:col>72</xdr:col>
      <xdr:colOff>203200</xdr:colOff>
      <xdr:row>60</xdr:row>
      <xdr:rowOff>128815</xdr:rowOff>
    </xdr:to>
    <xdr:cxnSp macro="">
      <xdr:nvCxnSpPr>
        <xdr:cNvPr id="332" name="直線コネクタ 331"/>
        <xdr:cNvCxnSpPr/>
      </xdr:nvCxnSpPr>
      <xdr:spPr>
        <a:xfrm>
          <a:off x="14401800" y="103847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97790</xdr:rowOff>
    </xdr:to>
    <xdr:cxnSp macro="">
      <xdr:nvCxnSpPr>
        <xdr:cNvPr id="335" name="直線コネクタ 334"/>
        <xdr:cNvCxnSpPr/>
      </xdr:nvCxnSpPr>
      <xdr:spPr>
        <a:xfrm>
          <a:off x="13512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45" name="楕円 344"/>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91094</xdr:rowOff>
    </xdr:from>
    <xdr:ext cx="762000" cy="259045"/>
    <xdr:sp macro="" textlink="">
      <xdr:nvSpPr>
        <xdr:cNvPr id="346" name="定員管理の状況該当値テキスト"/>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74567</xdr:rowOff>
    </xdr:from>
    <xdr:to>
      <xdr:col>77</xdr:col>
      <xdr:colOff>95250</xdr:colOff>
      <xdr:row>61</xdr:row>
      <xdr:rowOff>4717</xdr:rowOff>
    </xdr:to>
    <xdr:sp macro="" textlink="">
      <xdr:nvSpPr>
        <xdr:cNvPr id="347" name="楕円 346"/>
        <xdr:cNvSpPr/>
      </xdr:nvSpPr>
      <xdr:spPr>
        <a:xfrm>
          <a:off x="16129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14894</xdr:rowOff>
    </xdr:from>
    <xdr:ext cx="736600" cy="259045"/>
    <xdr:sp macro="" textlink="">
      <xdr:nvSpPr>
        <xdr:cNvPr id="348" name="テキスト ボックス 347"/>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78015</xdr:rowOff>
    </xdr:from>
    <xdr:to>
      <xdr:col>73</xdr:col>
      <xdr:colOff>44450</xdr:colOff>
      <xdr:row>61</xdr:row>
      <xdr:rowOff>8165</xdr:rowOff>
    </xdr:to>
    <xdr:sp macro="" textlink="">
      <xdr:nvSpPr>
        <xdr:cNvPr id="349" name="楕円 348"/>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18342</xdr:rowOff>
    </xdr:from>
    <xdr:ext cx="762000" cy="259045"/>
    <xdr:sp macro="" textlink="">
      <xdr:nvSpPr>
        <xdr:cNvPr id="350" name="テキスト ボックス 349"/>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46990</xdr:rowOff>
    </xdr:from>
    <xdr:to>
      <xdr:col>68</xdr:col>
      <xdr:colOff>203200</xdr:colOff>
      <xdr:row>60</xdr:row>
      <xdr:rowOff>148590</xdr:rowOff>
    </xdr:to>
    <xdr:sp macro="" textlink="">
      <xdr:nvSpPr>
        <xdr:cNvPr id="351" name="楕円 350"/>
        <xdr:cNvSpPr/>
      </xdr:nvSpPr>
      <xdr:spPr>
        <a:xfrm>
          <a:off x="14351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52" name="テキスト ボックス 351"/>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43543</xdr:rowOff>
    </xdr:from>
    <xdr:to>
      <xdr:col>64</xdr:col>
      <xdr:colOff>152400</xdr:colOff>
      <xdr:row>60</xdr:row>
      <xdr:rowOff>145143</xdr:rowOff>
    </xdr:to>
    <xdr:sp macro="" textlink="">
      <xdr:nvSpPr>
        <xdr:cNvPr id="353" name="楕円 352"/>
        <xdr:cNvSpPr/>
      </xdr:nvSpPr>
      <xdr:spPr>
        <a:xfrm>
          <a:off x="13462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155320</xdr:rowOff>
    </xdr:from>
    <xdr:ext cx="762000" cy="259045"/>
    <xdr:sp macro="" textlink="">
      <xdr:nvSpPr>
        <xdr:cNvPr id="354" name="テキスト ボックス 353"/>
        <xdr:cNvSpPr txBox="1"/>
      </xdr:nvSpPr>
      <xdr:spPr>
        <a:xfrm>
          <a:off x="13131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ポイント上昇したが、類似団体や全国・県平均との比較では低い水準を維持している。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年度元利償還額の増加により実質的な公債費が増加したため、単年度の比率が上昇し、直近３か年で示す当該比率も上昇した。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市街地再開発や施設の大規模改修等、投資的経費の増加が見込まれ、これに伴い財源としての地方債の借入れも増加が見込まれるなか、事業実施及び借入れの適正化を図るとともに、償還年数や据置年数等の借入方法の適正化に拠り償還額の平準化を図り、引き続き適正な比率の水準を維持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39</xdr:row>
      <xdr:rowOff>65194</xdr:rowOff>
    </xdr:to>
    <xdr:cxnSp macro="">
      <xdr:nvCxnSpPr>
        <xdr:cNvPr id="387" name="直線コネクタ 386"/>
        <xdr:cNvCxnSpPr/>
      </xdr:nvCxnSpPr>
      <xdr:spPr>
        <a:xfrm>
          <a:off x="16179800" y="671152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24977</xdr:rowOff>
    </xdr:to>
    <xdr:cxnSp macro="">
      <xdr:nvCxnSpPr>
        <xdr:cNvPr id="390" name="直線コネクタ 389"/>
        <xdr:cNvCxnSpPr/>
      </xdr:nvCxnSpPr>
      <xdr:spPr>
        <a:xfrm>
          <a:off x="15290800" y="67034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92" name="テキスト ボックス 391"/>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89323</xdr:rowOff>
    </xdr:to>
    <xdr:cxnSp macro="">
      <xdr:nvCxnSpPr>
        <xdr:cNvPr id="393" name="直線コネクタ 392"/>
        <xdr:cNvCxnSpPr/>
      </xdr:nvCxnSpPr>
      <xdr:spPr>
        <a:xfrm flipV="1">
          <a:off x="14401800" y="670348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5" name="テキスト ボックス 39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153670</xdr:rowOff>
    </xdr:to>
    <xdr:cxnSp macro="">
      <xdr:nvCxnSpPr>
        <xdr:cNvPr id="396" name="直線コネクタ 395"/>
        <xdr:cNvCxnSpPr/>
      </xdr:nvCxnSpPr>
      <xdr:spPr>
        <a:xfrm flipV="1">
          <a:off x="13512800" y="67758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8" name="テキスト ボックス 39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0" name="テキスト ボックス 39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406" name="楕円 405"/>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407"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8" name="楕円 407"/>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9" name="テキスト ボックス 408"/>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10" name="楕円 409"/>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11" name="テキスト ボックス 410"/>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12" name="楕円 411"/>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3" name="テキスト ボックス 412"/>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4" name="楕円 413"/>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5" name="テキスト ボックス 414"/>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ポイント上昇したが、類似団体や全国・県平均との比較では低い水準を維持している。</a:t>
          </a:r>
          <a:endParaRPr lang="ja-JP" altLang="ja-JP" sz="1400">
            <a:effectLst/>
          </a:endParaRPr>
        </a:p>
        <a:p>
          <a:r>
            <a:rPr kumimoji="1" lang="ja-JP" altLang="ja-JP" sz="1100">
              <a:solidFill>
                <a:schemeClr val="dk1"/>
              </a:solidFill>
              <a:effectLst/>
              <a:latin typeface="+mn-lt"/>
              <a:ea typeface="+mn-ea"/>
              <a:cs typeface="+mn-cs"/>
            </a:rPr>
            <a:t>　地方債現在高などの将来負担額は前年度に比べて約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億円減少したが、一方で、この将来負担額から控除する充当可能財源等が、基準財政需要額算入見込額や充当可能特定歳入の減少などにより、減となったことから比率が上昇した。</a:t>
          </a:r>
          <a:endParaRPr lang="ja-JP" altLang="ja-JP" sz="1400">
            <a:effectLst/>
          </a:endParaRPr>
        </a:p>
        <a:p>
          <a:r>
            <a:rPr kumimoji="1" lang="ja-JP" altLang="ja-JP" sz="1100">
              <a:solidFill>
                <a:schemeClr val="dk1"/>
              </a:solidFill>
              <a:effectLst/>
              <a:latin typeface="+mn-lt"/>
              <a:ea typeface="+mn-ea"/>
              <a:cs typeface="+mn-cs"/>
            </a:rPr>
            <a:t>　今後、市街地再開発や施設の大規模改修等、投資的経費の増加が見込まれ、これに伴い財源としての地方債の借入れも増加が見込まれるなか、事業実施及び借入れの適正化を図り、過度な後年度負担とならないよう留意しながら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3881</xdr:rowOff>
    </xdr:from>
    <xdr:to>
      <xdr:col>81</xdr:col>
      <xdr:colOff>44450</xdr:colOff>
      <xdr:row>14</xdr:row>
      <xdr:rowOff>5221</xdr:rowOff>
    </xdr:to>
    <xdr:cxnSp macro="">
      <xdr:nvCxnSpPr>
        <xdr:cNvPr id="449" name="直線コネクタ 448"/>
        <xdr:cNvCxnSpPr/>
      </xdr:nvCxnSpPr>
      <xdr:spPr>
        <a:xfrm>
          <a:off x="16179800" y="2404181"/>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122360</xdr:rowOff>
    </xdr:from>
    <xdr:ext cx="762000" cy="259045"/>
    <xdr:sp macro="" textlink="">
      <xdr:nvSpPr>
        <xdr:cNvPr id="450" name="将来負担の状況平均値テキスト"/>
        <xdr:cNvSpPr txBox="1"/>
      </xdr:nvSpPr>
      <xdr:spPr>
        <a:xfrm>
          <a:off x="17106900" y="269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148519</xdr:rowOff>
    </xdr:from>
    <xdr:to>
      <xdr:col>77</xdr:col>
      <xdr:colOff>44450</xdr:colOff>
      <xdr:row>14</xdr:row>
      <xdr:rowOff>3881</xdr:rowOff>
    </xdr:to>
    <xdr:cxnSp macro="">
      <xdr:nvCxnSpPr>
        <xdr:cNvPr id="452" name="直線コネクタ 451"/>
        <xdr:cNvCxnSpPr/>
      </xdr:nvCxnSpPr>
      <xdr:spPr>
        <a:xfrm>
          <a:off x="15290800" y="237736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78616</xdr:rowOff>
    </xdr:from>
    <xdr:ext cx="736600" cy="259045"/>
    <xdr:sp macro="" textlink="">
      <xdr:nvSpPr>
        <xdr:cNvPr id="454" name="テキスト ボックス 453"/>
        <xdr:cNvSpPr txBox="1"/>
      </xdr:nvSpPr>
      <xdr:spPr>
        <a:xfrm>
          <a:off x="15798800" y="282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148519</xdr:rowOff>
    </xdr:from>
    <xdr:to>
      <xdr:col>72</xdr:col>
      <xdr:colOff>203200</xdr:colOff>
      <xdr:row>13</xdr:row>
      <xdr:rowOff>156563</xdr:rowOff>
    </xdr:to>
    <xdr:cxnSp macro="">
      <xdr:nvCxnSpPr>
        <xdr:cNvPr id="455" name="直線コネクタ 454"/>
        <xdr:cNvCxnSpPr/>
      </xdr:nvCxnSpPr>
      <xdr:spPr>
        <a:xfrm flipV="1">
          <a:off x="14401800" y="23773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164411</xdr:rowOff>
    </xdr:from>
    <xdr:ext cx="762000" cy="259045"/>
    <xdr:sp macro="" textlink="">
      <xdr:nvSpPr>
        <xdr:cNvPr id="457" name="テキスト ボックス 456"/>
        <xdr:cNvSpPr txBox="1"/>
      </xdr:nvSpPr>
      <xdr:spPr>
        <a:xfrm>
          <a:off x="14909800" y="290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156563</xdr:rowOff>
    </xdr:from>
    <xdr:to>
      <xdr:col>68</xdr:col>
      <xdr:colOff>152400</xdr:colOff>
      <xdr:row>14</xdr:row>
      <xdr:rowOff>72249</xdr:rowOff>
    </xdr:to>
    <xdr:cxnSp macro="">
      <xdr:nvCxnSpPr>
        <xdr:cNvPr id="458" name="直線コネクタ 457"/>
        <xdr:cNvCxnSpPr/>
      </xdr:nvCxnSpPr>
      <xdr:spPr>
        <a:xfrm flipV="1">
          <a:off x="13512800" y="2385413"/>
          <a:ext cx="889000" cy="8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96184</xdr:rowOff>
    </xdr:from>
    <xdr:ext cx="762000" cy="259045"/>
    <xdr:sp macro="" textlink="">
      <xdr:nvSpPr>
        <xdr:cNvPr id="460" name="テキスト ボックス 459"/>
        <xdr:cNvSpPr txBox="1"/>
      </xdr:nvSpPr>
      <xdr:spPr>
        <a:xfrm>
          <a:off x="14020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159190</xdr:rowOff>
    </xdr:from>
    <xdr:ext cx="762000" cy="259045"/>
    <xdr:sp macro="" textlink="">
      <xdr:nvSpPr>
        <xdr:cNvPr id="462" name="テキスト ボックス 461"/>
        <xdr:cNvSpPr txBox="1"/>
      </xdr:nvSpPr>
      <xdr:spPr>
        <a:xfrm>
          <a:off x="13131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125871</xdr:rowOff>
    </xdr:from>
    <xdr:to>
      <xdr:col>81</xdr:col>
      <xdr:colOff>95250</xdr:colOff>
      <xdr:row>14</xdr:row>
      <xdr:rowOff>56021</xdr:rowOff>
    </xdr:to>
    <xdr:sp macro="" textlink="">
      <xdr:nvSpPr>
        <xdr:cNvPr id="468" name="楕円 467"/>
        <xdr:cNvSpPr/>
      </xdr:nvSpPr>
      <xdr:spPr>
        <a:xfrm>
          <a:off x="16967200" y="235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47148</xdr:rowOff>
    </xdr:from>
    <xdr:ext cx="762000" cy="259045"/>
    <xdr:sp macro="" textlink="">
      <xdr:nvSpPr>
        <xdr:cNvPr id="469" name="将来負担の状況該当値テキスト"/>
        <xdr:cNvSpPr txBox="1"/>
      </xdr:nvSpPr>
      <xdr:spPr>
        <a:xfrm>
          <a:off x="17106900" y="227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124531</xdr:rowOff>
    </xdr:from>
    <xdr:to>
      <xdr:col>77</xdr:col>
      <xdr:colOff>95250</xdr:colOff>
      <xdr:row>14</xdr:row>
      <xdr:rowOff>54681</xdr:rowOff>
    </xdr:to>
    <xdr:sp macro="" textlink="">
      <xdr:nvSpPr>
        <xdr:cNvPr id="470" name="楕円 469"/>
        <xdr:cNvSpPr/>
      </xdr:nvSpPr>
      <xdr:spPr>
        <a:xfrm>
          <a:off x="16129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64858</xdr:rowOff>
    </xdr:from>
    <xdr:ext cx="736600" cy="259045"/>
    <xdr:sp macro="" textlink="">
      <xdr:nvSpPr>
        <xdr:cNvPr id="471" name="テキスト ボックス 470"/>
        <xdr:cNvSpPr txBox="1"/>
      </xdr:nvSpPr>
      <xdr:spPr>
        <a:xfrm>
          <a:off x="15798800" y="2122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97719</xdr:rowOff>
    </xdr:from>
    <xdr:to>
      <xdr:col>73</xdr:col>
      <xdr:colOff>44450</xdr:colOff>
      <xdr:row>14</xdr:row>
      <xdr:rowOff>27869</xdr:rowOff>
    </xdr:to>
    <xdr:sp macro="" textlink="">
      <xdr:nvSpPr>
        <xdr:cNvPr id="472" name="楕円 471"/>
        <xdr:cNvSpPr/>
      </xdr:nvSpPr>
      <xdr:spPr>
        <a:xfrm>
          <a:off x="152400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73" name="テキスト ボックス 472"/>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105763</xdr:rowOff>
    </xdr:from>
    <xdr:to>
      <xdr:col>68</xdr:col>
      <xdr:colOff>203200</xdr:colOff>
      <xdr:row>14</xdr:row>
      <xdr:rowOff>35913</xdr:rowOff>
    </xdr:to>
    <xdr:sp macro="" textlink="">
      <xdr:nvSpPr>
        <xdr:cNvPr id="474" name="楕円 473"/>
        <xdr:cNvSpPr/>
      </xdr:nvSpPr>
      <xdr:spPr>
        <a:xfrm>
          <a:off x="14351000" y="23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46090</xdr:rowOff>
    </xdr:from>
    <xdr:ext cx="762000" cy="259045"/>
    <xdr:sp macro="" textlink="">
      <xdr:nvSpPr>
        <xdr:cNvPr id="475" name="テキスト ボックス 474"/>
        <xdr:cNvSpPr txBox="1"/>
      </xdr:nvSpPr>
      <xdr:spPr>
        <a:xfrm>
          <a:off x="14020800" y="21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76" name="楕円 475"/>
        <xdr:cNvSpPr/>
      </xdr:nvSpPr>
      <xdr:spPr>
        <a:xfrm>
          <a:off x="13462000" y="242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77" name="テキスト ボックス 476"/>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343,965
338,894
72.11
102,389,785
97,764,527
3,778,412
58,937,842
57,529,925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一般職給与や退職手当負担金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により、</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減少した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人件費については、平成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年度決算から経常経費は減少傾向でシフトしている</a:t>
          </a:r>
          <a:r>
            <a:rPr kumimoji="1" lang="ja-JP" altLang="en-US" sz="1200">
              <a:solidFill>
                <a:schemeClr val="dk1"/>
              </a:solidFill>
              <a:effectLst/>
              <a:latin typeface="+mn-lt"/>
              <a:ea typeface="+mn-ea"/>
              <a:cs typeface="+mn-cs"/>
            </a:rPr>
            <a:t>ものの、</a:t>
          </a:r>
          <a:r>
            <a:rPr kumimoji="1" lang="ja-JP" altLang="ja-JP" sz="1200">
              <a:solidFill>
                <a:schemeClr val="dk1"/>
              </a:solidFill>
              <a:effectLst/>
              <a:latin typeface="+mn-lt"/>
              <a:ea typeface="+mn-ea"/>
              <a:cs typeface="+mn-cs"/>
            </a:rPr>
            <a:t>類似団体平均</a:t>
          </a:r>
          <a:r>
            <a:rPr kumimoji="1" lang="ja-JP" altLang="en-US" sz="1200">
              <a:solidFill>
                <a:schemeClr val="dk1"/>
              </a:solidFill>
              <a:effectLst/>
              <a:latin typeface="+mn-lt"/>
              <a:ea typeface="+mn-ea"/>
              <a:cs typeface="+mn-cs"/>
            </a:rPr>
            <a:t>よりも</a:t>
          </a:r>
          <a:r>
            <a:rPr kumimoji="1" lang="ja-JP" altLang="ja-JP" sz="1200">
              <a:solidFill>
                <a:schemeClr val="dk1"/>
              </a:solidFill>
              <a:effectLst/>
              <a:latin typeface="+mn-lt"/>
              <a:ea typeface="+mn-ea"/>
              <a:cs typeface="+mn-cs"/>
            </a:rPr>
            <a:t>わずかに</a:t>
          </a:r>
          <a:r>
            <a:rPr kumimoji="1" lang="ja-JP" altLang="en-US" sz="1200">
              <a:solidFill>
                <a:schemeClr val="dk1"/>
              </a:solidFill>
              <a:effectLst/>
              <a:latin typeface="+mn-lt"/>
              <a:ea typeface="+mn-ea"/>
              <a:cs typeface="+mn-cs"/>
            </a:rPr>
            <a:t>高い</a:t>
          </a:r>
          <a:r>
            <a:rPr kumimoji="1" lang="ja-JP" altLang="ja-JP" sz="1200">
              <a:solidFill>
                <a:schemeClr val="dk1"/>
              </a:solidFill>
              <a:effectLst/>
              <a:latin typeface="+mn-lt"/>
              <a:ea typeface="+mn-ea"/>
              <a:cs typeface="+mn-cs"/>
            </a:rPr>
            <a:t>水準で</a:t>
          </a:r>
          <a:r>
            <a:rPr kumimoji="1" lang="ja-JP" altLang="en-US" sz="1200">
              <a:solidFill>
                <a:schemeClr val="dk1"/>
              </a:solidFill>
              <a:effectLst/>
              <a:latin typeface="+mn-lt"/>
              <a:ea typeface="+mn-ea"/>
              <a:cs typeface="+mn-cs"/>
            </a:rPr>
            <a:t>推移</a:t>
          </a:r>
          <a:r>
            <a:rPr kumimoji="1" lang="ja-JP" altLang="ja-JP" sz="1200">
              <a:solidFill>
                <a:schemeClr val="dk1"/>
              </a:solidFill>
              <a:effectLst/>
              <a:latin typeface="+mn-lt"/>
              <a:ea typeface="+mn-ea"/>
              <a:cs typeface="+mn-cs"/>
            </a:rPr>
            <a:t>している</a:t>
          </a:r>
          <a:r>
            <a:rPr kumimoji="1" lang="ja-JP" altLang="en-US" sz="1200">
              <a:solidFill>
                <a:schemeClr val="dk1"/>
              </a:solidFill>
              <a:effectLst/>
              <a:latin typeface="+mn-lt"/>
              <a:ea typeface="+mn-ea"/>
              <a:cs typeface="+mn-cs"/>
            </a:rPr>
            <a:t>ため</a:t>
          </a:r>
          <a:r>
            <a:rPr kumimoji="1" lang="ja-JP" altLang="ja-JP" sz="1200">
              <a:solidFill>
                <a:schemeClr val="dk1"/>
              </a:solidFill>
              <a:effectLst/>
              <a:latin typeface="+mn-lt"/>
              <a:ea typeface="+mn-ea"/>
              <a:cs typeface="+mn-cs"/>
            </a:rPr>
            <a:t>、今後も、適正な人員管理と事務事業の効率化に取り組み、負担の軽減を図っていく。</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107950</xdr:rowOff>
    </xdr:to>
    <xdr:cxnSp macro="">
      <xdr:nvCxnSpPr>
        <xdr:cNvPr id="66" name="直線コネクタ 65"/>
        <xdr:cNvCxnSpPr/>
      </xdr:nvCxnSpPr>
      <xdr:spPr>
        <a:xfrm flipV="1">
          <a:off x="3987800" y="63830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37</xdr:row>
      <xdr:rowOff>107950</xdr:rowOff>
    </xdr:to>
    <xdr:cxnSp macro="">
      <xdr:nvCxnSpPr>
        <xdr:cNvPr id="69" name="直線コネクタ 68"/>
        <xdr:cNvCxnSpPr/>
      </xdr:nvCxnSpPr>
      <xdr:spPr>
        <a:xfrm>
          <a:off x="3098800" y="6405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71" name="テキスト ボックス 70"/>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38</xdr:row>
      <xdr:rowOff>5080</xdr:rowOff>
    </xdr:to>
    <xdr:cxnSp macro="">
      <xdr:nvCxnSpPr>
        <xdr:cNvPr id="72" name="直線コネクタ 71"/>
        <xdr:cNvCxnSpPr/>
      </xdr:nvCxnSpPr>
      <xdr:spPr>
        <a:xfrm flipV="1">
          <a:off x="2209800" y="64058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35560</xdr:rowOff>
    </xdr:to>
    <xdr:cxnSp macro="">
      <xdr:nvCxnSpPr>
        <xdr:cNvPr id="75" name="直線コネクタ 74"/>
        <xdr:cNvCxnSpPr/>
      </xdr:nvCxnSpPr>
      <xdr:spPr>
        <a:xfrm flipV="1">
          <a:off x="1320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107967</xdr:rowOff>
    </xdr:from>
    <xdr:ext cx="762000" cy="259045"/>
    <xdr:sp macro="" textlink="">
      <xdr:nvSpPr>
        <xdr:cNvPr id="77" name="テキスト ボックス 76"/>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57150</xdr:rowOff>
    </xdr:from>
    <xdr:to>
      <xdr:col>20</xdr:col>
      <xdr:colOff>38100</xdr:colOff>
      <xdr:row>37</xdr:row>
      <xdr:rowOff>158750</xdr:rowOff>
    </xdr:to>
    <xdr:sp macro="" textlink="">
      <xdr:nvSpPr>
        <xdr:cNvPr id="87" name="楕円 86"/>
        <xdr:cNvSpPr/>
      </xdr:nvSpPr>
      <xdr:spPr>
        <a:xfrm>
          <a:off x="3937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88" name="テキスト ボックス 87"/>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類似団体や全国・県平均を上回っている。また、前年度より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ポイント上昇した。この要因は主に、</a:t>
          </a:r>
          <a:r>
            <a:rPr lang="ja-JP" altLang="ja-JP" sz="1100" b="0" i="0" baseline="0">
              <a:solidFill>
                <a:schemeClr val="dk1"/>
              </a:solidFill>
              <a:effectLst/>
              <a:latin typeface="+mn-lt"/>
              <a:ea typeface="+mn-ea"/>
              <a:cs typeface="+mn-cs"/>
            </a:rPr>
            <a:t>ごみ収集運搬業務</a:t>
          </a:r>
          <a:r>
            <a:rPr lang="ja-JP" altLang="en-US" sz="1100" b="0" i="0" baseline="0">
              <a:solidFill>
                <a:schemeClr val="dk1"/>
              </a:solidFill>
              <a:effectLst/>
              <a:latin typeface="+mn-lt"/>
              <a:ea typeface="+mn-ea"/>
              <a:cs typeface="+mn-cs"/>
            </a:rPr>
            <a:t>にかかる</a:t>
          </a:r>
          <a:r>
            <a:rPr lang="ja-JP" altLang="ja-JP" sz="1100" b="0" i="0" baseline="0">
              <a:solidFill>
                <a:schemeClr val="dk1"/>
              </a:solidFill>
              <a:effectLst/>
              <a:latin typeface="+mn-lt"/>
              <a:ea typeface="+mn-ea"/>
              <a:cs typeface="+mn-cs"/>
            </a:rPr>
            <a:t>民間委託の拡大</a:t>
          </a:r>
          <a:r>
            <a:rPr lang="ja-JP" altLang="en-US" sz="1100" b="0" i="0" baseline="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特別措置法等によるＰＣＢ含有物廃棄処分の増、</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月）</a:t>
          </a:r>
          <a:r>
            <a:rPr kumimoji="1" lang="ja-JP" altLang="ja-JP" sz="1100">
              <a:solidFill>
                <a:schemeClr val="dk1"/>
              </a:solidFill>
              <a:effectLst/>
              <a:latin typeface="+mn-lt"/>
              <a:ea typeface="+mn-ea"/>
              <a:cs typeface="+mn-cs"/>
            </a:rPr>
            <a:t>に開館した「こどもと福祉の未来館」</a:t>
          </a:r>
          <a:r>
            <a:rPr kumimoji="1" lang="ja-JP" altLang="en-US" sz="1100">
              <a:solidFill>
                <a:schemeClr val="dk1"/>
              </a:solidFill>
              <a:effectLst/>
              <a:latin typeface="+mn-lt"/>
              <a:ea typeface="+mn-ea"/>
              <a:cs typeface="+mn-cs"/>
            </a:rPr>
            <a:t>にかかる</a:t>
          </a:r>
          <a:r>
            <a:rPr kumimoji="1" lang="ja-JP" altLang="ja-JP" sz="1100">
              <a:solidFill>
                <a:schemeClr val="dk1"/>
              </a:solidFill>
              <a:effectLst/>
              <a:latin typeface="+mn-lt"/>
              <a:ea typeface="+mn-ea"/>
              <a:cs typeface="+mn-cs"/>
            </a:rPr>
            <a:t>委託料が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年度は通年になったこと</a:t>
          </a:r>
          <a:r>
            <a:rPr kumimoji="0" lang="ja-JP" altLang="en-US" sz="1100" b="0" i="0" u="none" strike="noStrike" baseline="0" smtClean="0">
              <a:solidFill>
                <a:schemeClr val="dk1"/>
              </a:solidFill>
              <a:effectLst/>
              <a:latin typeface="+mn-lt"/>
              <a:ea typeface="+mn-ea"/>
              <a:cs typeface="+mn-cs"/>
            </a:rPr>
            <a:t>などにより</a:t>
          </a:r>
          <a:r>
            <a:rPr lang="ja-JP" altLang="en-US" sz="1100" b="0" i="0" u="none" strike="noStrike" baseline="0" smtClean="0">
              <a:solidFill>
                <a:schemeClr val="dk1"/>
              </a:solidFill>
              <a:latin typeface="+mn-lt"/>
              <a:ea typeface="+mn-ea"/>
              <a:cs typeface="+mn-cs"/>
            </a:rPr>
            <a:t>、委託料が増加したことが主な要因となる</a:t>
          </a:r>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en-US"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施設の管理をはじめ、業務の民間委託化の推進を背景に、物件費は今後も増加傾向を示す可能性があるが、事務事業の見直し等により経費節減に努める。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170543</xdr:rowOff>
    </xdr:from>
    <xdr:to>
      <xdr:col>82</xdr:col>
      <xdr:colOff>107950</xdr:colOff>
      <xdr:row>19</xdr:row>
      <xdr:rowOff>20864</xdr:rowOff>
    </xdr:to>
    <xdr:cxnSp macro="">
      <xdr:nvCxnSpPr>
        <xdr:cNvPr id="129" name="直線コネクタ 128"/>
        <xdr:cNvCxnSpPr/>
      </xdr:nvCxnSpPr>
      <xdr:spPr>
        <a:xfrm>
          <a:off x="15671800" y="3256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39914</xdr:rowOff>
    </xdr:from>
    <xdr:to>
      <xdr:col>78</xdr:col>
      <xdr:colOff>69850</xdr:colOff>
      <xdr:row>18</xdr:row>
      <xdr:rowOff>170543</xdr:rowOff>
    </xdr:to>
    <xdr:cxnSp macro="">
      <xdr:nvCxnSpPr>
        <xdr:cNvPr id="132" name="直線コネクタ 131"/>
        <xdr:cNvCxnSpPr/>
      </xdr:nvCxnSpPr>
      <xdr:spPr>
        <a:xfrm>
          <a:off x="14782800" y="31260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4" name="テキスト ボックス 133"/>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18</xdr:row>
      <xdr:rowOff>94343</xdr:rowOff>
    </xdr:to>
    <xdr:cxnSp macro="">
      <xdr:nvCxnSpPr>
        <xdr:cNvPr id="135" name="直線コネクタ 134"/>
        <xdr:cNvCxnSpPr/>
      </xdr:nvCxnSpPr>
      <xdr:spPr>
        <a:xfrm flipV="1">
          <a:off x="13893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43741</xdr:rowOff>
    </xdr:from>
    <xdr:ext cx="762000" cy="259045"/>
    <xdr:sp macro="" textlink="">
      <xdr:nvSpPr>
        <xdr:cNvPr id="137" name="テキスト ボックス 136"/>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18</xdr:row>
      <xdr:rowOff>94343</xdr:rowOff>
    </xdr:to>
    <xdr:cxnSp macro="">
      <xdr:nvCxnSpPr>
        <xdr:cNvPr id="138" name="直線コネクタ 137"/>
        <xdr:cNvCxnSpPr/>
      </xdr:nvCxnSpPr>
      <xdr:spPr>
        <a:xfrm>
          <a:off x="13004800" y="318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43543</xdr:rowOff>
    </xdr:from>
    <xdr:to>
      <xdr:col>69</xdr:col>
      <xdr:colOff>142875</xdr:colOff>
      <xdr:row>18</xdr:row>
      <xdr:rowOff>145143</xdr:rowOff>
    </xdr:to>
    <xdr:sp macro="" textlink="">
      <xdr:nvSpPr>
        <xdr:cNvPr id="154" name="楕円 153"/>
        <xdr:cNvSpPr/>
      </xdr:nvSpPr>
      <xdr:spPr>
        <a:xfrm>
          <a:off x="13843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55" name="テキスト ボックス 154"/>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扶助費の決算総額は、前年度比で減となっているものの、障害者及び障害児、保育需要への対応のための扶助費などが増となっていることから、扶助費にかかる一般財源充当歳出は増となり、数値が上昇している。</a:t>
          </a:r>
          <a:r>
            <a:rPr kumimoji="1" lang="ja-JP" altLang="ja-JP" sz="1200">
              <a:solidFill>
                <a:schemeClr val="dk1"/>
              </a:solidFill>
              <a:effectLst/>
              <a:latin typeface="+mn-lt"/>
              <a:ea typeface="+mn-ea"/>
              <a:cs typeface="+mn-cs"/>
            </a:rPr>
            <a:t>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保育需要への対応や、高齢化に伴う福祉サービスの拡大など、今後も扶助費への増加が見込まれるが、市単独事業の見直しなどを図り、扶助費の抑制に努める。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95250</xdr:rowOff>
    </xdr:to>
    <xdr:cxnSp macro="">
      <xdr:nvCxnSpPr>
        <xdr:cNvPr id="190" name="直線コネクタ 189"/>
        <xdr:cNvCxnSpPr/>
      </xdr:nvCxnSpPr>
      <xdr:spPr>
        <a:xfrm>
          <a:off x="3987800" y="9842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107950</xdr:rowOff>
    </xdr:to>
    <xdr:cxnSp macro="">
      <xdr:nvCxnSpPr>
        <xdr:cNvPr id="193" name="直線コネクタ 192"/>
        <xdr:cNvCxnSpPr/>
      </xdr:nvCxnSpPr>
      <xdr:spPr>
        <a:xfrm flipV="1">
          <a:off x="3098800" y="984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107950</xdr:rowOff>
    </xdr:to>
    <xdr:cxnSp macro="">
      <xdr:nvCxnSpPr>
        <xdr:cNvPr id="196" name="直線コネクタ 195"/>
        <xdr:cNvCxnSpPr/>
      </xdr:nvCxnSpPr>
      <xdr:spPr>
        <a:xfrm>
          <a:off x="2209800" y="976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9" name="直線コネクタ 198"/>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9" name="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1" name="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13" name="楕円 212"/>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4" name="テキスト ボックス 213"/>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類似団体や全国・県平均</a:t>
          </a:r>
          <a:r>
            <a:rPr kumimoji="1" lang="ja-JP" altLang="en-US" sz="1200">
              <a:solidFill>
                <a:schemeClr val="dk1"/>
              </a:solidFill>
              <a:effectLst/>
              <a:latin typeface="+mn-lt"/>
              <a:ea typeface="+mn-ea"/>
              <a:cs typeface="+mn-cs"/>
            </a:rPr>
            <a:t>よりも低い水準で推移している</a:t>
          </a:r>
          <a:r>
            <a:rPr kumimoji="1" lang="ja-JP" altLang="ja-JP" sz="1200">
              <a:solidFill>
                <a:schemeClr val="dk1"/>
              </a:solidFill>
              <a:effectLst/>
              <a:latin typeface="+mn-lt"/>
              <a:ea typeface="+mn-ea"/>
              <a:cs typeface="+mn-cs"/>
            </a:rPr>
            <a:t>。また、前年度より</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例年大きな割合を占める他会計への</a:t>
          </a:r>
          <a:r>
            <a:rPr kumimoji="1" lang="ja-JP" altLang="ja-JP" sz="1200">
              <a:solidFill>
                <a:schemeClr val="dk1"/>
              </a:solidFill>
              <a:effectLst/>
              <a:latin typeface="+mn-lt"/>
              <a:ea typeface="+mn-ea"/>
              <a:cs typeface="+mn-cs"/>
            </a:rPr>
            <a:t>繰出金</a:t>
          </a:r>
          <a:r>
            <a:rPr kumimoji="1" lang="ja-JP" altLang="en-US" sz="1200">
              <a:solidFill>
                <a:schemeClr val="dk1"/>
              </a:solidFill>
              <a:effectLst/>
              <a:latin typeface="+mn-lt"/>
              <a:ea typeface="+mn-ea"/>
              <a:cs typeface="+mn-cs"/>
            </a:rPr>
            <a:t>のうち国保分</a:t>
          </a:r>
          <a:r>
            <a:rPr kumimoji="1" lang="ja-JP" altLang="ja-JP" sz="1200">
              <a:solidFill>
                <a:schemeClr val="dk1"/>
              </a:solidFill>
              <a:effectLst/>
              <a:latin typeface="+mn-lt"/>
              <a:ea typeface="+mn-ea"/>
              <a:cs typeface="+mn-cs"/>
            </a:rPr>
            <a:t>については、平成３０年度に</a:t>
          </a:r>
          <a:r>
            <a:rPr kumimoji="1" lang="ja-JP" altLang="en-US" sz="1200">
              <a:solidFill>
                <a:schemeClr val="dk1"/>
              </a:solidFill>
              <a:effectLst/>
              <a:latin typeface="+mn-lt"/>
              <a:ea typeface="+mn-ea"/>
              <a:cs typeface="+mn-cs"/>
            </a:rPr>
            <a:t>広域化により</a:t>
          </a:r>
          <a:r>
            <a:rPr kumimoji="1" lang="ja-JP" altLang="ja-JP" sz="1200">
              <a:solidFill>
                <a:schemeClr val="dk1"/>
              </a:solidFill>
              <a:effectLst/>
              <a:latin typeface="+mn-lt"/>
              <a:ea typeface="+mn-ea"/>
              <a:cs typeface="+mn-cs"/>
            </a:rPr>
            <a:t>減少することが見込まれ</a:t>
          </a:r>
          <a:r>
            <a:rPr kumimoji="1" lang="ja-JP" altLang="en-US" sz="1200">
              <a:solidFill>
                <a:schemeClr val="dk1"/>
              </a:solidFill>
              <a:effectLst/>
              <a:latin typeface="+mn-lt"/>
              <a:ea typeface="+mn-ea"/>
              <a:cs typeface="+mn-cs"/>
            </a:rPr>
            <a:t>てい</a:t>
          </a:r>
          <a:r>
            <a:rPr kumimoji="1" lang="ja-JP" altLang="ja-JP" sz="1200">
              <a:solidFill>
                <a:schemeClr val="dk1"/>
              </a:solidFill>
              <a:effectLst/>
              <a:latin typeface="+mn-lt"/>
              <a:ea typeface="+mn-ea"/>
              <a:cs typeface="+mn-cs"/>
            </a:rPr>
            <a:t>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他会計への</a:t>
          </a:r>
          <a:r>
            <a:rPr kumimoji="1" lang="ja-JP" altLang="ja-JP" sz="1200">
              <a:solidFill>
                <a:schemeClr val="dk1"/>
              </a:solidFill>
              <a:effectLst/>
              <a:latin typeface="+mn-lt"/>
              <a:ea typeface="+mn-ea"/>
              <a:cs typeface="+mn-cs"/>
            </a:rPr>
            <a:t>繰出金において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、独立採算性の観点を踏まえ、普通会計の負担額</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軽減</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努めていく。</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38100</xdr:rowOff>
    </xdr:to>
    <xdr:cxnSp macro="">
      <xdr:nvCxnSpPr>
        <xdr:cNvPr id="251" name="直線コネクタ 250"/>
        <xdr:cNvCxnSpPr/>
      </xdr:nvCxnSpPr>
      <xdr:spPr>
        <a:xfrm flipV="1">
          <a:off x="15671800" y="957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38100</xdr:rowOff>
    </xdr:to>
    <xdr:cxnSp macro="">
      <xdr:nvCxnSpPr>
        <xdr:cNvPr id="254" name="直線コネクタ 253"/>
        <xdr:cNvCxnSpPr/>
      </xdr:nvCxnSpPr>
      <xdr:spPr>
        <a:xfrm>
          <a:off x="14782800" y="953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107950</xdr:rowOff>
    </xdr:to>
    <xdr:cxnSp macro="">
      <xdr:nvCxnSpPr>
        <xdr:cNvPr id="257" name="直線コネクタ 256"/>
        <xdr:cNvCxnSpPr/>
      </xdr:nvCxnSpPr>
      <xdr:spPr>
        <a:xfrm>
          <a:off x="13893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31750</xdr:rowOff>
    </xdr:to>
    <xdr:cxnSp macro="">
      <xdr:nvCxnSpPr>
        <xdr:cNvPr id="260" name="直線コネクタ 259"/>
        <xdr:cNvCxnSpPr/>
      </xdr:nvCxnSpPr>
      <xdr:spPr>
        <a:xfrm>
          <a:off x="13004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0" name="楕円 269"/>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1"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72" name="楕円 271"/>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3" name="テキスト ボックス 272"/>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8" name="楕円 277"/>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9" name="テキスト ボックス 278"/>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補助費等は、ここ数年横ばいで推移し、</a:t>
          </a:r>
          <a:r>
            <a:rPr kumimoji="1" lang="ja-JP" altLang="ja-JP" sz="1200">
              <a:solidFill>
                <a:schemeClr val="dk1"/>
              </a:solidFill>
              <a:effectLst/>
              <a:latin typeface="+mn-lt"/>
              <a:ea typeface="+mn-ea"/>
              <a:cs typeface="+mn-cs"/>
            </a:rPr>
            <a:t>類似団体や全国・県平均を上回っている。</a:t>
          </a:r>
          <a:endParaRPr lang="ja-JP" altLang="ja-JP" sz="1200">
            <a:effectLst/>
          </a:endParaRPr>
        </a:p>
        <a:p>
          <a:r>
            <a:rPr kumimoji="1" lang="ja-JP" altLang="ja-JP" sz="1200">
              <a:solidFill>
                <a:schemeClr val="dk1"/>
              </a:solidFill>
              <a:effectLst/>
              <a:latin typeface="+mn-lt"/>
              <a:ea typeface="+mn-ea"/>
              <a:cs typeface="+mn-cs"/>
            </a:rPr>
            <a:t>　当市は平成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年度から消防一部事務組合設立による負担金が生じているため、比率として高い水準にある。</a:t>
          </a:r>
          <a:endParaRPr lang="ja-JP" altLang="ja-JP" sz="1200">
            <a:effectLst/>
          </a:endParaRPr>
        </a:p>
        <a:p>
          <a:r>
            <a:rPr kumimoji="1" lang="ja-JP" altLang="ja-JP" sz="1200">
              <a:solidFill>
                <a:schemeClr val="dk1"/>
              </a:solidFill>
              <a:effectLst/>
              <a:latin typeface="+mn-lt"/>
              <a:ea typeface="+mn-ea"/>
              <a:cs typeface="+mn-cs"/>
            </a:rPr>
            <a:t>　今後も引き続き、補助金の交付額や制度の見直しなど、事業の見直しに取り組み、経費の節減を図っていく。</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14986</xdr:rowOff>
    </xdr:to>
    <xdr:cxnSp macro="">
      <xdr:nvCxnSpPr>
        <xdr:cNvPr id="310" name="直線コネクタ 309"/>
        <xdr:cNvCxnSpPr/>
      </xdr:nvCxnSpPr>
      <xdr:spPr>
        <a:xfrm flipV="1">
          <a:off x="15671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14986</xdr:rowOff>
    </xdr:to>
    <xdr:cxnSp macro="">
      <xdr:nvCxnSpPr>
        <xdr:cNvPr id="313" name="直線コネクタ 312"/>
        <xdr:cNvCxnSpPr/>
      </xdr:nvCxnSpPr>
      <xdr:spPr>
        <a:xfrm>
          <a:off x="14782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14986</xdr:rowOff>
    </xdr:to>
    <xdr:cxnSp macro="">
      <xdr:nvCxnSpPr>
        <xdr:cNvPr id="316" name="直線コネクタ 315"/>
        <xdr:cNvCxnSpPr/>
      </xdr:nvCxnSpPr>
      <xdr:spPr>
        <a:xfrm flipV="1">
          <a:off x="13893800" y="6312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14986</xdr:rowOff>
    </xdr:to>
    <xdr:cxnSp macro="">
      <xdr:nvCxnSpPr>
        <xdr:cNvPr id="319" name="直線コネクタ 318"/>
        <xdr:cNvCxnSpPr/>
      </xdr:nvCxnSpPr>
      <xdr:spPr>
        <a:xfrm>
          <a:off x="13004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9" name="楕円 328"/>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30" name="補助費等該当値テキスト"/>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1" name="楕円 330"/>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2" name="テキスト ボックス 331"/>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3" name="楕円 33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4" name="テキスト ボックス 33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5" name="楕円 334"/>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6" name="テキスト ボックス 335"/>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7" name="楕円 33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8" name="テキスト ボックス 33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200">
              <a:solidFill>
                <a:schemeClr val="dk1"/>
              </a:solidFill>
              <a:effectLst/>
              <a:latin typeface="+mn-lt"/>
              <a:ea typeface="+mn-ea"/>
              <a:cs typeface="+mn-cs"/>
            </a:rPr>
            <a:t>公債費にかかる経常収支比率は、ここ数年ほぼ横ばいの推移となっている。</a:t>
          </a:r>
          <a:endParaRPr lang="ja-JP" altLang="ja-JP" sz="1200">
            <a:effectLst/>
          </a:endParaRPr>
        </a:p>
        <a:p>
          <a:pPr rtl="0" eaLnBrk="1" fontAlgn="auto" latinLnBrk="0" hangingPunct="1"/>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類似団体と比べて、当市の値は低い水準を維持しており、引き続き世代間負担の公平性に留意しながら、計画的な運用に努めていく。</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123190</xdr:rowOff>
    </xdr:to>
    <xdr:cxnSp macro="">
      <xdr:nvCxnSpPr>
        <xdr:cNvPr id="371" name="直線コネクタ 370"/>
        <xdr:cNvCxnSpPr/>
      </xdr:nvCxnSpPr>
      <xdr:spPr>
        <a:xfrm>
          <a:off x="3987800" y="1298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72"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123190</xdr:rowOff>
    </xdr:to>
    <xdr:cxnSp macro="">
      <xdr:nvCxnSpPr>
        <xdr:cNvPr id="374" name="直線コネクタ 373"/>
        <xdr:cNvCxnSpPr/>
      </xdr:nvCxnSpPr>
      <xdr:spPr>
        <a:xfrm>
          <a:off x="3098800" y="12905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76" name="テキスト ボックス 375"/>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146050</xdr:rowOff>
    </xdr:to>
    <xdr:cxnSp macro="">
      <xdr:nvCxnSpPr>
        <xdr:cNvPr id="377" name="直線コネクタ 376"/>
        <xdr:cNvCxnSpPr/>
      </xdr:nvCxnSpPr>
      <xdr:spPr>
        <a:xfrm flipV="1">
          <a:off x="2209800" y="12905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75</xdr:row>
      <xdr:rowOff>153670</xdr:rowOff>
    </xdr:to>
    <xdr:cxnSp macro="">
      <xdr:nvCxnSpPr>
        <xdr:cNvPr id="380" name="直線コネクタ 379"/>
        <xdr:cNvCxnSpPr/>
      </xdr:nvCxnSpPr>
      <xdr:spPr>
        <a:xfrm flipV="1">
          <a:off x="1320800" y="1300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0" name="楕円 389"/>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1"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2" name="楕円 391"/>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3" name="テキスト ボックス 392"/>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5" name="テキスト ボックス 394"/>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95250</xdr:rowOff>
    </xdr:from>
    <xdr:to>
      <xdr:col>11</xdr:col>
      <xdr:colOff>60325</xdr:colOff>
      <xdr:row>76</xdr:row>
      <xdr:rowOff>25400</xdr:rowOff>
    </xdr:to>
    <xdr:sp macro="" textlink="">
      <xdr:nvSpPr>
        <xdr:cNvPr id="396" name="楕円 395"/>
        <xdr:cNvSpPr/>
      </xdr:nvSpPr>
      <xdr:spPr>
        <a:xfrm>
          <a:off x="2159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35577</xdr:rowOff>
    </xdr:from>
    <xdr:ext cx="762000" cy="259045"/>
    <xdr:sp macro="" textlink="">
      <xdr:nvSpPr>
        <xdr:cNvPr id="397" name="テキスト ボックス 396"/>
        <xdr:cNvSpPr txBox="1"/>
      </xdr:nvSpPr>
      <xdr:spPr>
        <a:xfrm>
          <a:off x="1828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9" name="テキスト ボックス 398"/>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人件費の減などにより</a:t>
          </a:r>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類似団体や全国・県平均を上回っている</a:t>
          </a:r>
          <a:r>
            <a:rPr kumimoji="1" lang="ja-JP" altLang="en-US" sz="1100">
              <a:solidFill>
                <a:schemeClr val="dk1"/>
              </a:solidFill>
              <a:effectLst/>
              <a:latin typeface="+mn-lt"/>
              <a:ea typeface="+mn-ea"/>
              <a:cs typeface="+mn-cs"/>
            </a:rPr>
            <a:t>ことから、</a:t>
          </a:r>
          <a:r>
            <a:rPr kumimoji="1" lang="ja-JP" altLang="en-US" sz="1200">
              <a:solidFill>
                <a:schemeClr val="dk1"/>
              </a:solidFill>
              <a:effectLst/>
              <a:latin typeface="+mn-lt"/>
              <a:ea typeface="+mn-ea"/>
              <a:cs typeface="+mn-cs"/>
            </a:rPr>
            <a:t>公債費以外の経費</a:t>
          </a:r>
          <a:r>
            <a:rPr kumimoji="1" lang="ja-JP" altLang="ja-JP" sz="1200">
              <a:solidFill>
                <a:schemeClr val="dk1"/>
              </a:solidFill>
              <a:effectLst/>
              <a:latin typeface="+mn-lt"/>
              <a:ea typeface="+mn-ea"/>
              <a:cs typeface="+mn-cs"/>
            </a:rPr>
            <a:t>経常経費の削減とともに、新たな財源の獲得や事務事業の廃止を見据えた検討など、抜本的な見直し</a:t>
          </a:r>
          <a:r>
            <a:rPr kumimoji="1" lang="ja-JP" altLang="en-US" sz="1200">
              <a:solidFill>
                <a:schemeClr val="dk1"/>
              </a:solidFill>
              <a:effectLst/>
              <a:latin typeface="+mn-lt"/>
              <a:ea typeface="+mn-ea"/>
              <a:cs typeface="+mn-cs"/>
            </a:rPr>
            <a:t>に努めていく</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124713</xdr:rowOff>
    </xdr:from>
    <xdr:to>
      <xdr:col>82</xdr:col>
      <xdr:colOff>107950</xdr:colOff>
      <xdr:row>80</xdr:row>
      <xdr:rowOff>3556</xdr:rowOff>
    </xdr:to>
    <xdr:cxnSp macro="">
      <xdr:nvCxnSpPr>
        <xdr:cNvPr id="430" name="直線コネクタ 429"/>
        <xdr:cNvCxnSpPr/>
      </xdr:nvCxnSpPr>
      <xdr:spPr>
        <a:xfrm flipV="1">
          <a:off x="15671800" y="136692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80</xdr:row>
      <xdr:rowOff>3556</xdr:rowOff>
    </xdr:to>
    <xdr:cxnSp macro="">
      <xdr:nvCxnSpPr>
        <xdr:cNvPr id="433" name="直線コネクタ 432"/>
        <xdr:cNvCxnSpPr/>
      </xdr:nvCxnSpPr>
      <xdr:spPr>
        <a:xfrm>
          <a:off x="14782800" y="135915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92711</xdr:rowOff>
    </xdr:to>
    <xdr:cxnSp macro="">
      <xdr:nvCxnSpPr>
        <xdr:cNvPr id="436" name="直線コネクタ 435"/>
        <xdr:cNvCxnSpPr/>
      </xdr:nvCxnSpPr>
      <xdr:spPr>
        <a:xfrm flipV="1">
          <a:off x="13893800" y="13591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92711</xdr:rowOff>
    </xdr:to>
    <xdr:cxnSp macro="">
      <xdr:nvCxnSpPr>
        <xdr:cNvPr id="439" name="直線コネクタ 438"/>
        <xdr:cNvCxnSpPr/>
      </xdr:nvCxnSpPr>
      <xdr:spPr>
        <a:xfrm>
          <a:off x="13004800" y="136098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73913</xdr:rowOff>
    </xdr:from>
    <xdr:to>
      <xdr:col>82</xdr:col>
      <xdr:colOff>158750</xdr:colOff>
      <xdr:row>80</xdr:row>
      <xdr:rowOff>4063</xdr:rowOff>
    </xdr:to>
    <xdr:sp macro="" textlink="">
      <xdr:nvSpPr>
        <xdr:cNvPr id="449" name="楕円 448"/>
        <xdr:cNvSpPr/>
      </xdr:nvSpPr>
      <xdr:spPr>
        <a:xfrm>
          <a:off x="164592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45990</xdr:rowOff>
    </xdr:from>
    <xdr:ext cx="762000" cy="259045"/>
    <xdr:sp macro="" textlink="">
      <xdr:nvSpPr>
        <xdr:cNvPr id="450" name="公債費以外該当値テキスト"/>
        <xdr:cNvSpPr txBox="1"/>
      </xdr:nvSpPr>
      <xdr:spPr>
        <a:xfrm>
          <a:off x="165989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124206</xdr:rowOff>
    </xdr:from>
    <xdr:to>
      <xdr:col>78</xdr:col>
      <xdr:colOff>120650</xdr:colOff>
      <xdr:row>80</xdr:row>
      <xdr:rowOff>54356</xdr:rowOff>
    </xdr:to>
    <xdr:sp macro="" textlink="">
      <xdr:nvSpPr>
        <xdr:cNvPr id="451" name="楕円 450"/>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39133</xdr:rowOff>
    </xdr:from>
    <xdr:ext cx="736600" cy="259045"/>
    <xdr:sp macro="" textlink="">
      <xdr:nvSpPr>
        <xdr:cNvPr id="452" name="テキスト ボックス 451"/>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3" name="楕円 452"/>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4" name="テキスト ボックス 453"/>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55" name="楕円 454"/>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56" name="テキスト ボックス 455"/>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7" name="楕円 456"/>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8" name="テキスト ボックス 457"/>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41504</xdr:rowOff>
    </xdr:from>
    <xdr:to>
      <xdr:col>29</xdr:col>
      <xdr:colOff>127000</xdr:colOff>
      <xdr:row>18</xdr:row>
      <xdr:rowOff>118961</xdr:rowOff>
    </xdr:to>
    <xdr:cxnSp macro="">
      <xdr:nvCxnSpPr>
        <xdr:cNvPr id="50" name="直線コネクタ 49"/>
        <xdr:cNvCxnSpPr/>
      </xdr:nvCxnSpPr>
      <xdr:spPr bwMode="auto">
        <a:xfrm>
          <a:off x="5003800" y="3175229"/>
          <a:ext cx="647700" cy="7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26454</xdr:rowOff>
    </xdr:from>
    <xdr:to>
      <xdr:col>26</xdr:col>
      <xdr:colOff>50800</xdr:colOff>
      <xdr:row>18</xdr:row>
      <xdr:rowOff>41504</xdr:rowOff>
    </xdr:to>
    <xdr:cxnSp macro="">
      <xdr:nvCxnSpPr>
        <xdr:cNvPr id="53" name="直線コネクタ 52"/>
        <xdr:cNvCxnSpPr/>
      </xdr:nvCxnSpPr>
      <xdr:spPr bwMode="auto">
        <a:xfrm>
          <a:off x="4305300" y="3160179"/>
          <a:ext cx="6985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432</xdr:rowOff>
    </xdr:from>
    <xdr:to>
      <xdr:col>22</xdr:col>
      <xdr:colOff>114300</xdr:colOff>
      <xdr:row>18</xdr:row>
      <xdr:rowOff>26454</xdr:rowOff>
    </xdr:to>
    <xdr:cxnSp macro="">
      <xdr:nvCxnSpPr>
        <xdr:cNvPr id="56" name="直線コネクタ 55"/>
        <xdr:cNvCxnSpPr/>
      </xdr:nvCxnSpPr>
      <xdr:spPr bwMode="auto">
        <a:xfrm>
          <a:off x="3606800" y="3134157"/>
          <a:ext cx="6985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432</xdr:rowOff>
    </xdr:from>
    <xdr:to>
      <xdr:col>18</xdr:col>
      <xdr:colOff>177800</xdr:colOff>
      <xdr:row>18</xdr:row>
      <xdr:rowOff>37084</xdr:rowOff>
    </xdr:to>
    <xdr:cxnSp macro="">
      <xdr:nvCxnSpPr>
        <xdr:cNvPr id="59" name="直線コネクタ 58"/>
        <xdr:cNvCxnSpPr/>
      </xdr:nvCxnSpPr>
      <xdr:spPr bwMode="auto">
        <a:xfrm flipV="1">
          <a:off x="2908300" y="3134157"/>
          <a:ext cx="6985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68161</xdr:rowOff>
    </xdr:from>
    <xdr:to>
      <xdr:col>29</xdr:col>
      <xdr:colOff>177800</xdr:colOff>
      <xdr:row>18</xdr:row>
      <xdr:rowOff>169761</xdr:rowOff>
    </xdr:to>
    <xdr:sp macro="" textlink="">
      <xdr:nvSpPr>
        <xdr:cNvPr id="69" name="楕円 68"/>
        <xdr:cNvSpPr/>
      </xdr:nvSpPr>
      <xdr:spPr bwMode="auto">
        <a:xfrm>
          <a:off x="5600700" y="320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40238</xdr:rowOff>
    </xdr:from>
    <xdr:ext cx="762000" cy="259045"/>
    <xdr:sp macro="" textlink="">
      <xdr:nvSpPr>
        <xdr:cNvPr id="70" name="人口1人当たり決算額の推移該当値テキスト130"/>
        <xdr:cNvSpPr txBox="1"/>
      </xdr:nvSpPr>
      <xdr:spPr>
        <a:xfrm>
          <a:off x="5740400" y="317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162154</xdr:rowOff>
    </xdr:from>
    <xdr:to>
      <xdr:col>26</xdr:col>
      <xdr:colOff>101600</xdr:colOff>
      <xdr:row>18</xdr:row>
      <xdr:rowOff>92304</xdr:rowOff>
    </xdr:to>
    <xdr:sp macro="" textlink="">
      <xdr:nvSpPr>
        <xdr:cNvPr id="71" name="楕円 70"/>
        <xdr:cNvSpPr/>
      </xdr:nvSpPr>
      <xdr:spPr bwMode="auto">
        <a:xfrm>
          <a:off x="4953000" y="312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77081</xdr:rowOff>
    </xdr:from>
    <xdr:ext cx="736600" cy="259045"/>
    <xdr:sp macro="" textlink="">
      <xdr:nvSpPr>
        <xdr:cNvPr id="72" name="テキスト ボックス 71"/>
        <xdr:cNvSpPr txBox="1"/>
      </xdr:nvSpPr>
      <xdr:spPr>
        <a:xfrm>
          <a:off x="4622800" y="321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147104</xdr:rowOff>
    </xdr:from>
    <xdr:to>
      <xdr:col>22</xdr:col>
      <xdr:colOff>165100</xdr:colOff>
      <xdr:row>18</xdr:row>
      <xdr:rowOff>77254</xdr:rowOff>
    </xdr:to>
    <xdr:sp macro="" textlink="">
      <xdr:nvSpPr>
        <xdr:cNvPr id="73" name="楕円 72"/>
        <xdr:cNvSpPr/>
      </xdr:nvSpPr>
      <xdr:spPr bwMode="auto">
        <a:xfrm>
          <a:off x="4254500" y="3109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62031</xdr:rowOff>
    </xdr:from>
    <xdr:ext cx="762000" cy="259045"/>
    <xdr:sp macro="" textlink="">
      <xdr:nvSpPr>
        <xdr:cNvPr id="74" name="テキスト ボックス 73"/>
        <xdr:cNvSpPr txBox="1"/>
      </xdr:nvSpPr>
      <xdr:spPr>
        <a:xfrm>
          <a:off x="3924300" y="319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121082</xdr:rowOff>
    </xdr:from>
    <xdr:to>
      <xdr:col>19</xdr:col>
      <xdr:colOff>38100</xdr:colOff>
      <xdr:row>18</xdr:row>
      <xdr:rowOff>51232</xdr:rowOff>
    </xdr:to>
    <xdr:sp macro="" textlink="">
      <xdr:nvSpPr>
        <xdr:cNvPr id="75" name="楕円 74"/>
        <xdr:cNvSpPr/>
      </xdr:nvSpPr>
      <xdr:spPr bwMode="auto">
        <a:xfrm>
          <a:off x="3556000" y="3083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61409</xdr:rowOff>
    </xdr:from>
    <xdr:ext cx="762000" cy="259045"/>
    <xdr:sp macro="" textlink="">
      <xdr:nvSpPr>
        <xdr:cNvPr id="76" name="テキスト ボックス 75"/>
        <xdr:cNvSpPr txBox="1"/>
      </xdr:nvSpPr>
      <xdr:spPr>
        <a:xfrm>
          <a:off x="3225800" y="285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157734</xdr:rowOff>
    </xdr:from>
    <xdr:to>
      <xdr:col>15</xdr:col>
      <xdr:colOff>101600</xdr:colOff>
      <xdr:row>18</xdr:row>
      <xdr:rowOff>87884</xdr:rowOff>
    </xdr:to>
    <xdr:sp macro="" textlink="">
      <xdr:nvSpPr>
        <xdr:cNvPr id="77" name="楕円 76"/>
        <xdr:cNvSpPr/>
      </xdr:nvSpPr>
      <xdr:spPr bwMode="auto">
        <a:xfrm>
          <a:off x="2857500" y="3120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98061</xdr:rowOff>
    </xdr:from>
    <xdr:ext cx="762000" cy="259045"/>
    <xdr:sp macro="" textlink="">
      <xdr:nvSpPr>
        <xdr:cNvPr id="78" name="テキスト ボックス 77"/>
        <xdr:cNvSpPr txBox="1"/>
      </xdr:nvSpPr>
      <xdr:spPr>
        <a:xfrm>
          <a:off x="2527300" y="288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75032</xdr:rowOff>
    </xdr:from>
    <xdr:to>
      <xdr:col>29</xdr:col>
      <xdr:colOff>127000</xdr:colOff>
      <xdr:row>36</xdr:row>
      <xdr:rowOff>80785</xdr:rowOff>
    </xdr:to>
    <xdr:cxnSp macro="">
      <xdr:nvCxnSpPr>
        <xdr:cNvPr id="111" name="直線コネクタ 110"/>
        <xdr:cNvCxnSpPr/>
      </xdr:nvCxnSpPr>
      <xdr:spPr bwMode="auto">
        <a:xfrm flipV="1">
          <a:off x="5003800" y="7028282"/>
          <a:ext cx="6477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35844</xdr:rowOff>
    </xdr:from>
    <xdr:ext cx="762000" cy="259045"/>
    <xdr:sp macro="" textlink="">
      <xdr:nvSpPr>
        <xdr:cNvPr id="112" name="人口1人当たり決算額の推移平均値テキスト445"/>
        <xdr:cNvSpPr txBox="1"/>
      </xdr:nvSpPr>
      <xdr:spPr>
        <a:xfrm>
          <a:off x="5740400" y="6646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80785</xdr:rowOff>
    </xdr:from>
    <xdr:to>
      <xdr:col>26</xdr:col>
      <xdr:colOff>50800</xdr:colOff>
      <xdr:row>36</xdr:row>
      <xdr:rowOff>131496</xdr:rowOff>
    </xdr:to>
    <xdr:cxnSp macro="">
      <xdr:nvCxnSpPr>
        <xdr:cNvPr id="114" name="直線コネクタ 113"/>
        <xdr:cNvCxnSpPr/>
      </xdr:nvCxnSpPr>
      <xdr:spPr bwMode="auto">
        <a:xfrm flipV="1">
          <a:off x="4305300" y="7034035"/>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292866</xdr:rowOff>
    </xdr:from>
    <xdr:ext cx="736600" cy="259045"/>
    <xdr:sp macro="" textlink="">
      <xdr:nvSpPr>
        <xdr:cNvPr id="116" name="テキスト ボックス 115"/>
        <xdr:cNvSpPr txBox="1"/>
      </xdr:nvSpPr>
      <xdr:spPr>
        <a:xfrm>
          <a:off x="4622800" y="6560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131496</xdr:rowOff>
    </xdr:from>
    <xdr:to>
      <xdr:col>22</xdr:col>
      <xdr:colOff>114300</xdr:colOff>
      <xdr:row>36</xdr:row>
      <xdr:rowOff>169634</xdr:rowOff>
    </xdr:to>
    <xdr:cxnSp macro="">
      <xdr:nvCxnSpPr>
        <xdr:cNvPr id="117" name="直線コネクタ 116"/>
        <xdr:cNvCxnSpPr/>
      </xdr:nvCxnSpPr>
      <xdr:spPr bwMode="auto">
        <a:xfrm flipV="1">
          <a:off x="3606800" y="7084746"/>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248975</xdr:rowOff>
    </xdr:from>
    <xdr:ext cx="762000" cy="259045"/>
    <xdr:sp macro="" textlink="">
      <xdr:nvSpPr>
        <xdr:cNvPr id="119" name="テキスト ボックス 118"/>
        <xdr:cNvSpPr txBox="1"/>
      </xdr:nvSpPr>
      <xdr:spPr>
        <a:xfrm>
          <a:off x="3924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101549</xdr:rowOff>
    </xdr:from>
    <xdr:to>
      <xdr:col>18</xdr:col>
      <xdr:colOff>177800</xdr:colOff>
      <xdr:row>36</xdr:row>
      <xdr:rowOff>169634</xdr:rowOff>
    </xdr:to>
    <xdr:cxnSp macro="">
      <xdr:nvCxnSpPr>
        <xdr:cNvPr id="120" name="直線コネクタ 119"/>
        <xdr:cNvCxnSpPr/>
      </xdr:nvCxnSpPr>
      <xdr:spPr bwMode="auto">
        <a:xfrm>
          <a:off x="2908300" y="7054799"/>
          <a:ext cx="698500" cy="68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235335</xdr:rowOff>
    </xdr:from>
    <xdr:ext cx="762000" cy="259045"/>
    <xdr:sp macro="" textlink="">
      <xdr:nvSpPr>
        <xdr:cNvPr id="122" name="テキスト ボックス 121"/>
        <xdr:cNvSpPr txBox="1"/>
      </xdr:nvSpPr>
      <xdr:spPr>
        <a:xfrm>
          <a:off x="32258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154068</xdr:rowOff>
    </xdr:from>
    <xdr:ext cx="762000" cy="259045"/>
    <xdr:sp macro="" textlink="">
      <xdr:nvSpPr>
        <xdr:cNvPr id="124" name="テキスト ボックス 123"/>
        <xdr:cNvSpPr txBox="1"/>
      </xdr:nvSpPr>
      <xdr:spPr>
        <a:xfrm>
          <a:off x="25273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24232</xdr:rowOff>
    </xdr:from>
    <xdr:to>
      <xdr:col>29</xdr:col>
      <xdr:colOff>177800</xdr:colOff>
      <xdr:row>36</xdr:row>
      <xdr:rowOff>125832</xdr:rowOff>
    </xdr:to>
    <xdr:sp macro="" textlink="">
      <xdr:nvSpPr>
        <xdr:cNvPr id="130" name="楕円 129"/>
        <xdr:cNvSpPr/>
      </xdr:nvSpPr>
      <xdr:spPr bwMode="auto">
        <a:xfrm>
          <a:off x="5600700" y="6977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339209</xdr:rowOff>
    </xdr:from>
    <xdr:ext cx="762000" cy="259045"/>
    <xdr:sp macro="" textlink="">
      <xdr:nvSpPr>
        <xdr:cNvPr id="131" name="人口1人当たり決算額の推移該当値テキスト445"/>
        <xdr:cNvSpPr txBox="1"/>
      </xdr:nvSpPr>
      <xdr:spPr>
        <a:xfrm>
          <a:off x="5740400" y="694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29985</xdr:rowOff>
    </xdr:from>
    <xdr:to>
      <xdr:col>26</xdr:col>
      <xdr:colOff>101600</xdr:colOff>
      <xdr:row>36</xdr:row>
      <xdr:rowOff>131585</xdr:rowOff>
    </xdr:to>
    <xdr:sp macro="" textlink="">
      <xdr:nvSpPr>
        <xdr:cNvPr id="132" name="楕円 131"/>
        <xdr:cNvSpPr/>
      </xdr:nvSpPr>
      <xdr:spPr bwMode="auto">
        <a:xfrm>
          <a:off x="4953000" y="698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116362</xdr:rowOff>
    </xdr:from>
    <xdr:ext cx="736600" cy="259045"/>
    <xdr:sp macro="" textlink="">
      <xdr:nvSpPr>
        <xdr:cNvPr id="133" name="テキスト ボックス 132"/>
        <xdr:cNvSpPr txBox="1"/>
      </xdr:nvSpPr>
      <xdr:spPr>
        <a:xfrm>
          <a:off x="4622800" y="706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80696</xdr:rowOff>
    </xdr:from>
    <xdr:to>
      <xdr:col>22</xdr:col>
      <xdr:colOff>165100</xdr:colOff>
      <xdr:row>37</xdr:row>
      <xdr:rowOff>10846</xdr:rowOff>
    </xdr:to>
    <xdr:sp macro="" textlink="">
      <xdr:nvSpPr>
        <xdr:cNvPr id="134" name="楕円 133"/>
        <xdr:cNvSpPr/>
      </xdr:nvSpPr>
      <xdr:spPr bwMode="auto">
        <a:xfrm>
          <a:off x="4254500" y="703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167073</xdr:rowOff>
    </xdr:from>
    <xdr:ext cx="762000" cy="259045"/>
    <xdr:sp macro="" textlink="">
      <xdr:nvSpPr>
        <xdr:cNvPr id="135" name="テキスト ボックス 134"/>
        <xdr:cNvSpPr txBox="1"/>
      </xdr:nvSpPr>
      <xdr:spPr>
        <a:xfrm>
          <a:off x="3924300" y="712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118834</xdr:rowOff>
    </xdr:from>
    <xdr:to>
      <xdr:col>19</xdr:col>
      <xdr:colOff>38100</xdr:colOff>
      <xdr:row>37</xdr:row>
      <xdr:rowOff>48984</xdr:rowOff>
    </xdr:to>
    <xdr:sp macro="" textlink="">
      <xdr:nvSpPr>
        <xdr:cNvPr id="136" name="楕円 135"/>
        <xdr:cNvSpPr/>
      </xdr:nvSpPr>
      <xdr:spPr bwMode="auto">
        <a:xfrm>
          <a:off x="3556000" y="7072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33761</xdr:rowOff>
    </xdr:from>
    <xdr:ext cx="762000" cy="259045"/>
    <xdr:sp macro="" textlink="">
      <xdr:nvSpPr>
        <xdr:cNvPr id="137" name="テキスト ボックス 136"/>
        <xdr:cNvSpPr txBox="1"/>
      </xdr:nvSpPr>
      <xdr:spPr>
        <a:xfrm>
          <a:off x="3225800" y="715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50749</xdr:rowOff>
    </xdr:from>
    <xdr:to>
      <xdr:col>15</xdr:col>
      <xdr:colOff>101600</xdr:colOff>
      <xdr:row>36</xdr:row>
      <xdr:rowOff>152349</xdr:rowOff>
    </xdr:to>
    <xdr:sp macro="" textlink="">
      <xdr:nvSpPr>
        <xdr:cNvPr id="138" name="楕円 137"/>
        <xdr:cNvSpPr/>
      </xdr:nvSpPr>
      <xdr:spPr bwMode="auto">
        <a:xfrm>
          <a:off x="2857500" y="700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137126</xdr:rowOff>
    </xdr:from>
    <xdr:ext cx="762000" cy="259045"/>
    <xdr:sp macro="" textlink="">
      <xdr:nvSpPr>
        <xdr:cNvPr id="139" name="テキスト ボックス 138"/>
        <xdr:cNvSpPr txBox="1"/>
      </xdr:nvSpPr>
      <xdr:spPr>
        <a:xfrm>
          <a:off x="2527300" y="709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343,965
338,894
72.11
102,389,785
97,764,527
3,778,412
58,937,842
57,529,925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20005</xdr:rowOff>
    </xdr:from>
    <xdr:to>
      <xdr:col>24</xdr:col>
      <xdr:colOff>63500</xdr:colOff>
      <xdr:row>35</xdr:row>
      <xdr:rowOff>31778</xdr:rowOff>
    </xdr:to>
    <xdr:cxnSp macro="">
      <xdr:nvCxnSpPr>
        <xdr:cNvPr id="59" name="直線コネクタ 58"/>
        <xdr:cNvCxnSpPr/>
      </xdr:nvCxnSpPr>
      <xdr:spPr>
        <a:xfrm>
          <a:off x="3797300" y="6020755"/>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171201</xdr:rowOff>
    </xdr:from>
    <xdr:to>
      <xdr:col>19</xdr:col>
      <xdr:colOff>177800</xdr:colOff>
      <xdr:row>35</xdr:row>
      <xdr:rowOff>20005</xdr:rowOff>
    </xdr:to>
    <xdr:cxnSp macro="">
      <xdr:nvCxnSpPr>
        <xdr:cNvPr id="62" name="直線コネクタ 61"/>
        <xdr:cNvCxnSpPr/>
      </xdr:nvCxnSpPr>
      <xdr:spPr>
        <a:xfrm>
          <a:off x="2908300" y="6000501"/>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159794</xdr:rowOff>
    </xdr:from>
    <xdr:to>
      <xdr:col>15</xdr:col>
      <xdr:colOff>50800</xdr:colOff>
      <xdr:row>34</xdr:row>
      <xdr:rowOff>171201</xdr:rowOff>
    </xdr:to>
    <xdr:cxnSp macro="">
      <xdr:nvCxnSpPr>
        <xdr:cNvPr id="65" name="直線コネクタ 64"/>
        <xdr:cNvCxnSpPr/>
      </xdr:nvCxnSpPr>
      <xdr:spPr>
        <a:xfrm>
          <a:off x="2019300" y="5989094"/>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153279</xdr:rowOff>
    </xdr:from>
    <xdr:to>
      <xdr:col>10</xdr:col>
      <xdr:colOff>114300</xdr:colOff>
      <xdr:row>34</xdr:row>
      <xdr:rowOff>159794</xdr:rowOff>
    </xdr:to>
    <xdr:cxnSp macro="">
      <xdr:nvCxnSpPr>
        <xdr:cNvPr id="68" name="直線コネクタ 67"/>
        <xdr:cNvCxnSpPr/>
      </xdr:nvCxnSpPr>
      <xdr:spPr>
        <a:xfrm>
          <a:off x="1130300" y="5982579"/>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152428</xdr:rowOff>
    </xdr:from>
    <xdr:to>
      <xdr:col>24</xdr:col>
      <xdr:colOff>114300</xdr:colOff>
      <xdr:row>35</xdr:row>
      <xdr:rowOff>82578</xdr:rowOff>
    </xdr:to>
    <xdr:sp macro="" textlink="">
      <xdr:nvSpPr>
        <xdr:cNvPr id="78" name="楕円 77"/>
        <xdr:cNvSpPr/>
      </xdr:nvSpPr>
      <xdr:spPr>
        <a:xfrm>
          <a:off x="4584700" y="59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130855</xdr:rowOff>
    </xdr:from>
    <xdr:ext cx="534377" cy="259045"/>
    <xdr:sp macro="" textlink="">
      <xdr:nvSpPr>
        <xdr:cNvPr id="79" name="人件費該当値テキスト"/>
        <xdr:cNvSpPr txBox="1"/>
      </xdr:nvSpPr>
      <xdr:spPr>
        <a:xfrm>
          <a:off x="4686300" y="596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140655</xdr:rowOff>
    </xdr:from>
    <xdr:to>
      <xdr:col>20</xdr:col>
      <xdr:colOff>38100</xdr:colOff>
      <xdr:row>35</xdr:row>
      <xdr:rowOff>70805</xdr:rowOff>
    </xdr:to>
    <xdr:sp macro="" textlink="">
      <xdr:nvSpPr>
        <xdr:cNvPr id="80" name="楕円 79"/>
        <xdr:cNvSpPr/>
      </xdr:nvSpPr>
      <xdr:spPr>
        <a:xfrm>
          <a:off x="3746500" y="59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61932</xdr:rowOff>
    </xdr:from>
    <xdr:ext cx="534377" cy="259045"/>
    <xdr:sp macro="" textlink="">
      <xdr:nvSpPr>
        <xdr:cNvPr id="81" name="テキスト ボックス 80"/>
        <xdr:cNvSpPr txBox="1"/>
      </xdr:nvSpPr>
      <xdr:spPr>
        <a:xfrm>
          <a:off x="3530111" y="60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120401</xdr:rowOff>
    </xdr:from>
    <xdr:to>
      <xdr:col>15</xdr:col>
      <xdr:colOff>101600</xdr:colOff>
      <xdr:row>35</xdr:row>
      <xdr:rowOff>50551</xdr:rowOff>
    </xdr:to>
    <xdr:sp macro="" textlink="">
      <xdr:nvSpPr>
        <xdr:cNvPr id="82" name="楕円 81"/>
        <xdr:cNvSpPr/>
      </xdr:nvSpPr>
      <xdr:spPr>
        <a:xfrm>
          <a:off x="2857500" y="59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41678</xdr:rowOff>
    </xdr:from>
    <xdr:ext cx="534377" cy="259045"/>
    <xdr:sp macro="" textlink="">
      <xdr:nvSpPr>
        <xdr:cNvPr id="83" name="テキスト ボックス 82"/>
        <xdr:cNvSpPr txBox="1"/>
      </xdr:nvSpPr>
      <xdr:spPr>
        <a:xfrm>
          <a:off x="2641111" y="60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108994</xdr:rowOff>
    </xdr:from>
    <xdr:to>
      <xdr:col>10</xdr:col>
      <xdr:colOff>165100</xdr:colOff>
      <xdr:row>35</xdr:row>
      <xdr:rowOff>39144</xdr:rowOff>
    </xdr:to>
    <xdr:sp macro="" textlink="">
      <xdr:nvSpPr>
        <xdr:cNvPr id="84" name="楕円 83"/>
        <xdr:cNvSpPr/>
      </xdr:nvSpPr>
      <xdr:spPr>
        <a:xfrm>
          <a:off x="1968500" y="59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30271</xdr:rowOff>
    </xdr:from>
    <xdr:ext cx="534377" cy="259045"/>
    <xdr:sp macro="" textlink="">
      <xdr:nvSpPr>
        <xdr:cNvPr id="85" name="テキスト ボックス 84"/>
        <xdr:cNvSpPr txBox="1"/>
      </xdr:nvSpPr>
      <xdr:spPr>
        <a:xfrm>
          <a:off x="1752111" y="60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102479</xdr:rowOff>
    </xdr:from>
    <xdr:to>
      <xdr:col>6</xdr:col>
      <xdr:colOff>38100</xdr:colOff>
      <xdr:row>35</xdr:row>
      <xdr:rowOff>32629</xdr:rowOff>
    </xdr:to>
    <xdr:sp macro="" textlink="">
      <xdr:nvSpPr>
        <xdr:cNvPr id="86" name="楕円 85"/>
        <xdr:cNvSpPr/>
      </xdr:nvSpPr>
      <xdr:spPr>
        <a:xfrm>
          <a:off x="1079500" y="59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23756</xdr:rowOff>
    </xdr:from>
    <xdr:ext cx="534377" cy="259045"/>
    <xdr:sp macro="" textlink="">
      <xdr:nvSpPr>
        <xdr:cNvPr id="87" name="テキスト ボックス 86"/>
        <xdr:cNvSpPr txBox="1"/>
      </xdr:nvSpPr>
      <xdr:spPr>
        <a:xfrm>
          <a:off x="863111" y="60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21247</xdr:rowOff>
    </xdr:from>
    <xdr:to>
      <xdr:col>24</xdr:col>
      <xdr:colOff>63500</xdr:colOff>
      <xdr:row>56</xdr:row>
      <xdr:rowOff>91884</xdr:rowOff>
    </xdr:to>
    <xdr:cxnSp macro="">
      <xdr:nvCxnSpPr>
        <xdr:cNvPr id="117" name="直線コネクタ 116"/>
        <xdr:cNvCxnSpPr/>
      </xdr:nvCxnSpPr>
      <xdr:spPr>
        <a:xfrm flipV="1">
          <a:off x="3797300" y="9622447"/>
          <a:ext cx="838200" cy="7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91884</xdr:rowOff>
    </xdr:from>
    <xdr:to>
      <xdr:col>19</xdr:col>
      <xdr:colOff>177800</xdr:colOff>
      <xdr:row>56</xdr:row>
      <xdr:rowOff>123469</xdr:rowOff>
    </xdr:to>
    <xdr:cxnSp macro="">
      <xdr:nvCxnSpPr>
        <xdr:cNvPr id="120" name="直線コネクタ 119"/>
        <xdr:cNvCxnSpPr/>
      </xdr:nvCxnSpPr>
      <xdr:spPr>
        <a:xfrm flipV="1">
          <a:off x="2908300" y="9693084"/>
          <a:ext cx="8890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79197</xdr:rowOff>
    </xdr:from>
    <xdr:to>
      <xdr:col>15</xdr:col>
      <xdr:colOff>50800</xdr:colOff>
      <xdr:row>56</xdr:row>
      <xdr:rowOff>123469</xdr:rowOff>
    </xdr:to>
    <xdr:cxnSp macro="">
      <xdr:nvCxnSpPr>
        <xdr:cNvPr id="123" name="直線コネクタ 122"/>
        <xdr:cNvCxnSpPr/>
      </xdr:nvCxnSpPr>
      <xdr:spPr>
        <a:xfrm>
          <a:off x="2019300" y="9680397"/>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79197</xdr:rowOff>
    </xdr:from>
    <xdr:to>
      <xdr:col>10</xdr:col>
      <xdr:colOff>114300</xdr:colOff>
      <xdr:row>57</xdr:row>
      <xdr:rowOff>54318</xdr:rowOff>
    </xdr:to>
    <xdr:cxnSp macro="">
      <xdr:nvCxnSpPr>
        <xdr:cNvPr id="126" name="直線コネクタ 125"/>
        <xdr:cNvCxnSpPr/>
      </xdr:nvCxnSpPr>
      <xdr:spPr>
        <a:xfrm flipV="1">
          <a:off x="1130300" y="9680397"/>
          <a:ext cx="889000" cy="14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141897</xdr:rowOff>
    </xdr:from>
    <xdr:to>
      <xdr:col>24</xdr:col>
      <xdr:colOff>114300</xdr:colOff>
      <xdr:row>56</xdr:row>
      <xdr:rowOff>72047</xdr:rowOff>
    </xdr:to>
    <xdr:sp macro="" textlink="">
      <xdr:nvSpPr>
        <xdr:cNvPr id="136" name="楕円 135"/>
        <xdr:cNvSpPr/>
      </xdr:nvSpPr>
      <xdr:spPr>
        <a:xfrm>
          <a:off x="4584700" y="957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120324</xdr:rowOff>
    </xdr:from>
    <xdr:ext cx="534377" cy="259045"/>
    <xdr:sp macro="" textlink="">
      <xdr:nvSpPr>
        <xdr:cNvPr id="137" name="物件費該当値テキスト"/>
        <xdr:cNvSpPr txBox="1"/>
      </xdr:nvSpPr>
      <xdr:spPr>
        <a:xfrm>
          <a:off x="4686300" y="955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41084</xdr:rowOff>
    </xdr:from>
    <xdr:to>
      <xdr:col>20</xdr:col>
      <xdr:colOff>38100</xdr:colOff>
      <xdr:row>56</xdr:row>
      <xdr:rowOff>142684</xdr:rowOff>
    </xdr:to>
    <xdr:sp macro="" textlink="">
      <xdr:nvSpPr>
        <xdr:cNvPr id="138" name="楕円 137"/>
        <xdr:cNvSpPr/>
      </xdr:nvSpPr>
      <xdr:spPr>
        <a:xfrm>
          <a:off x="3746500" y="96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133811</xdr:rowOff>
    </xdr:from>
    <xdr:ext cx="534377" cy="259045"/>
    <xdr:sp macro="" textlink="">
      <xdr:nvSpPr>
        <xdr:cNvPr id="139" name="テキスト ボックス 138"/>
        <xdr:cNvSpPr txBox="1"/>
      </xdr:nvSpPr>
      <xdr:spPr>
        <a:xfrm>
          <a:off x="3530111" y="97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72669</xdr:rowOff>
    </xdr:from>
    <xdr:to>
      <xdr:col>15</xdr:col>
      <xdr:colOff>101600</xdr:colOff>
      <xdr:row>57</xdr:row>
      <xdr:rowOff>2819</xdr:rowOff>
    </xdr:to>
    <xdr:sp macro="" textlink="">
      <xdr:nvSpPr>
        <xdr:cNvPr id="140" name="楕円 139"/>
        <xdr:cNvSpPr/>
      </xdr:nvSpPr>
      <xdr:spPr>
        <a:xfrm>
          <a:off x="2857500" y="96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165396</xdr:rowOff>
    </xdr:from>
    <xdr:ext cx="534377" cy="259045"/>
    <xdr:sp macro="" textlink="">
      <xdr:nvSpPr>
        <xdr:cNvPr id="141" name="テキスト ボックス 140"/>
        <xdr:cNvSpPr txBox="1"/>
      </xdr:nvSpPr>
      <xdr:spPr>
        <a:xfrm>
          <a:off x="2641111" y="97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28397</xdr:rowOff>
    </xdr:from>
    <xdr:to>
      <xdr:col>10</xdr:col>
      <xdr:colOff>165100</xdr:colOff>
      <xdr:row>56</xdr:row>
      <xdr:rowOff>129997</xdr:rowOff>
    </xdr:to>
    <xdr:sp macro="" textlink="">
      <xdr:nvSpPr>
        <xdr:cNvPr id="142" name="楕円 141"/>
        <xdr:cNvSpPr/>
      </xdr:nvSpPr>
      <xdr:spPr>
        <a:xfrm>
          <a:off x="1968500" y="96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121124</xdr:rowOff>
    </xdr:from>
    <xdr:ext cx="534377" cy="259045"/>
    <xdr:sp macro="" textlink="">
      <xdr:nvSpPr>
        <xdr:cNvPr id="143" name="テキスト ボックス 142"/>
        <xdr:cNvSpPr txBox="1"/>
      </xdr:nvSpPr>
      <xdr:spPr>
        <a:xfrm>
          <a:off x="1752111" y="97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3518</xdr:rowOff>
    </xdr:from>
    <xdr:to>
      <xdr:col>6</xdr:col>
      <xdr:colOff>38100</xdr:colOff>
      <xdr:row>57</xdr:row>
      <xdr:rowOff>105118</xdr:rowOff>
    </xdr:to>
    <xdr:sp macro="" textlink="">
      <xdr:nvSpPr>
        <xdr:cNvPr id="144" name="楕円 143"/>
        <xdr:cNvSpPr/>
      </xdr:nvSpPr>
      <xdr:spPr>
        <a:xfrm>
          <a:off x="1079500" y="977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96245</xdr:rowOff>
    </xdr:from>
    <xdr:ext cx="534377" cy="259045"/>
    <xdr:sp macro="" textlink="">
      <xdr:nvSpPr>
        <xdr:cNvPr id="145" name="テキスト ボックス 144"/>
        <xdr:cNvSpPr txBox="1"/>
      </xdr:nvSpPr>
      <xdr:spPr>
        <a:xfrm>
          <a:off x="863111" y="98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127355</xdr:rowOff>
    </xdr:from>
    <xdr:to>
      <xdr:col>24</xdr:col>
      <xdr:colOff>63500</xdr:colOff>
      <xdr:row>78</xdr:row>
      <xdr:rowOff>2952</xdr:rowOff>
    </xdr:to>
    <xdr:cxnSp macro="">
      <xdr:nvCxnSpPr>
        <xdr:cNvPr id="172" name="直線コネクタ 171"/>
        <xdr:cNvCxnSpPr/>
      </xdr:nvCxnSpPr>
      <xdr:spPr>
        <a:xfrm>
          <a:off x="3797300" y="13329005"/>
          <a:ext cx="838200" cy="4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127355</xdr:rowOff>
    </xdr:from>
    <xdr:to>
      <xdr:col>19</xdr:col>
      <xdr:colOff>177800</xdr:colOff>
      <xdr:row>77</xdr:row>
      <xdr:rowOff>127493</xdr:rowOff>
    </xdr:to>
    <xdr:cxnSp macro="">
      <xdr:nvCxnSpPr>
        <xdr:cNvPr id="175" name="直線コネクタ 174"/>
        <xdr:cNvCxnSpPr/>
      </xdr:nvCxnSpPr>
      <xdr:spPr>
        <a:xfrm flipV="1">
          <a:off x="2908300" y="13329005"/>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127493</xdr:rowOff>
    </xdr:from>
    <xdr:to>
      <xdr:col>15</xdr:col>
      <xdr:colOff>50800</xdr:colOff>
      <xdr:row>77</xdr:row>
      <xdr:rowOff>170790</xdr:rowOff>
    </xdr:to>
    <xdr:cxnSp macro="">
      <xdr:nvCxnSpPr>
        <xdr:cNvPr id="178" name="直線コネクタ 177"/>
        <xdr:cNvCxnSpPr/>
      </xdr:nvCxnSpPr>
      <xdr:spPr>
        <a:xfrm flipV="1">
          <a:off x="2019300" y="13329143"/>
          <a:ext cx="889000" cy="4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129961</xdr:rowOff>
    </xdr:from>
    <xdr:to>
      <xdr:col>10</xdr:col>
      <xdr:colOff>114300</xdr:colOff>
      <xdr:row>77</xdr:row>
      <xdr:rowOff>170790</xdr:rowOff>
    </xdr:to>
    <xdr:cxnSp macro="">
      <xdr:nvCxnSpPr>
        <xdr:cNvPr id="181" name="直線コネクタ 180"/>
        <xdr:cNvCxnSpPr/>
      </xdr:nvCxnSpPr>
      <xdr:spPr>
        <a:xfrm>
          <a:off x="1130300" y="13331611"/>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18341</xdr:rowOff>
    </xdr:from>
    <xdr:ext cx="469744" cy="259045"/>
    <xdr:sp macro="" textlink="">
      <xdr:nvSpPr>
        <xdr:cNvPr id="185" name="テキスト ボックス 184"/>
        <xdr:cNvSpPr txBox="1"/>
      </xdr:nvSpPr>
      <xdr:spPr>
        <a:xfrm>
          <a:off x="895428" y="1304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123602</xdr:rowOff>
    </xdr:from>
    <xdr:to>
      <xdr:col>24</xdr:col>
      <xdr:colOff>114300</xdr:colOff>
      <xdr:row>78</xdr:row>
      <xdr:rowOff>53752</xdr:rowOff>
    </xdr:to>
    <xdr:sp macro="" textlink="">
      <xdr:nvSpPr>
        <xdr:cNvPr id="191" name="楕円 190"/>
        <xdr:cNvSpPr/>
      </xdr:nvSpPr>
      <xdr:spPr>
        <a:xfrm>
          <a:off x="4584700" y="1332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38529</xdr:rowOff>
    </xdr:from>
    <xdr:ext cx="469744" cy="259045"/>
    <xdr:sp macro="" textlink="">
      <xdr:nvSpPr>
        <xdr:cNvPr id="192" name="維持補修費該当値テキスト"/>
        <xdr:cNvSpPr txBox="1"/>
      </xdr:nvSpPr>
      <xdr:spPr>
        <a:xfrm>
          <a:off x="4686300" y="132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76555</xdr:rowOff>
    </xdr:from>
    <xdr:to>
      <xdr:col>20</xdr:col>
      <xdr:colOff>38100</xdr:colOff>
      <xdr:row>78</xdr:row>
      <xdr:rowOff>6705</xdr:rowOff>
    </xdr:to>
    <xdr:sp macro="" textlink="">
      <xdr:nvSpPr>
        <xdr:cNvPr id="193" name="楕円 192"/>
        <xdr:cNvSpPr/>
      </xdr:nvSpPr>
      <xdr:spPr>
        <a:xfrm>
          <a:off x="3746500" y="132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169282</xdr:rowOff>
    </xdr:from>
    <xdr:ext cx="469744" cy="259045"/>
    <xdr:sp macro="" textlink="">
      <xdr:nvSpPr>
        <xdr:cNvPr id="194" name="テキスト ボックス 193"/>
        <xdr:cNvSpPr txBox="1"/>
      </xdr:nvSpPr>
      <xdr:spPr>
        <a:xfrm>
          <a:off x="3562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76693</xdr:rowOff>
    </xdr:from>
    <xdr:to>
      <xdr:col>15</xdr:col>
      <xdr:colOff>101600</xdr:colOff>
      <xdr:row>78</xdr:row>
      <xdr:rowOff>6843</xdr:rowOff>
    </xdr:to>
    <xdr:sp macro="" textlink="">
      <xdr:nvSpPr>
        <xdr:cNvPr id="195" name="楕円 194"/>
        <xdr:cNvSpPr/>
      </xdr:nvSpPr>
      <xdr:spPr>
        <a:xfrm>
          <a:off x="2857500" y="1327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169420</xdr:rowOff>
    </xdr:from>
    <xdr:ext cx="469744" cy="259045"/>
    <xdr:sp macro="" textlink="">
      <xdr:nvSpPr>
        <xdr:cNvPr id="196" name="テキスト ボックス 195"/>
        <xdr:cNvSpPr txBox="1"/>
      </xdr:nvSpPr>
      <xdr:spPr>
        <a:xfrm>
          <a:off x="2673428" y="1337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119990</xdr:rowOff>
    </xdr:from>
    <xdr:to>
      <xdr:col>10</xdr:col>
      <xdr:colOff>165100</xdr:colOff>
      <xdr:row>78</xdr:row>
      <xdr:rowOff>50140</xdr:rowOff>
    </xdr:to>
    <xdr:sp macro="" textlink="">
      <xdr:nvSpPr>
        <xdr:cNvPr id="197" name="楕円 196"/>
        <xdr:cNvSpPr/>
      </xdr:nvSpPr>
      <xdr:spPr>
        <a:xfrm>
          <a:off x="1968500" y="133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41267</xdr:rowOff>
    </xdr:from>
    <xdr:ext cx="469744" cy="259045"/>
    <xdr:sp macro="" textlink="">
      <xdr:nvSpPr>
        <xdr:cNvPr id="198" name="テキスト ボックス 197"/>
        <xdr:cNvSpPr txBox="1"/>
      </xdr:nvSpPr>
      <xdr:spPr>
        <a:xfrm>
          <a:off x="1784428" y="1341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79161</xdr:rowOff>
    </xdr:from>
    <xdr:to>
      <xdr:col>6</xdr:col>
      <xdr:colOff>38100</xdr:colOff>
      <xdr:row>78</xdr:row>
      <xdr:rowOff>9311</xdr:rowOff>
    </xdr:to>
    <xdr:sp macro="" textlink="">
      <xdr:nvSpPr>
        <xdr:cNvPr id="199" name="楕円 198"/>
        <xdr:cNvSpPr/>
      </xdr:nvSpPr>
      <xdr:spPr>
        <a:xfrm>
          <a:off x="1079500" y="132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438</xdr:rowOff>
    </xdr:from>
    <xdr:ext cx="469744" cy="259045"/>
    <xdr:sp macro="" textlink="">
      <xdr:nvSpPr>
        <xdr:cNvPr id="200" name="テキスト ボックス 199"/>
        <xdr:cNvSpPr txBox="1"/>
      </xdr:nvSpPr>
      <xdr:spPr>
        <a:xfrm>
          <a:off x="895428" y="13373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86246</xdr:rowOff>
    </xdr:from>
    <xdr:to>
      <xdr:col>24</xdr:col>
      <xdr:colOff>63500</xdr:colOff>
      <xdr:row>96</xdr:row>
      <xdr:rowOff>111258</xdr:rowOff>
    </xdr:to>
    <xdr:cxnSp macro="">
      <xdr:nvCxnSpPr>
        <xdr:cNvPr id="230" name="直線コネクタ 229"/>
        <xdr:cNvCxnSpPr/>
      </xdr:nvCxnSpPr>
      <xdr:spPr>
        <a:xfrm>
          <a:off x="3797300" y="16545446"/>
          <a:ext cx="838200" cy="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86246</xdr:rowOff>
    </xdr:from>
    <xdr:to>
      <xdr:col>19</xdr:col>
      <xdr:colOff>177800</xdr:colOff>
      <xdr:row>96</xdr:row>
      <xdr:rowOff>165988</xdr:rowOff>
    </xdr:to>
    <xdr:cxnSp macro="">
      <xdr:nvCxnSpPr>
        <xdr:cNvPr id="233" name="直線コネクタ 232"/>
        <xdr:cNvCxnSpPr/>
      </xdr:nvCxnSpPr>
      <xdr:spPr>
        <a:xfrm flipV="1">
          <a:off x="2908300" y="16545446"/>
          <a:ext cx="889000" cy="7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165988</xdr:rowOff>
    </xdr:from>
    <xdr:to>
      <xdr:col>15</xdr:col>
      <xdr:colOff>50800</xdr:colOff>
      <xdr:row>97</xdr:row>
      <xdr:rowOff>85789</xdr:rowOff>
    </xdr:to>
    <xdr:cxnSp macro="">
      <xdr:nvCxnSpPr>
        <xdr:cNvPr id="236" name="直線コネクタ 235"/>
        <xdr:cNvCxnSpPr/>
      </xdr:nvCxnSpPr>
      <xdr:spPr>
        <a:xfrm flipV="1">
          <a:off x="2019300" y="16625188"/>
          <a:ext cx="889000" cy="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85789</xdr:rowOff>
    </xdr:from>
    <xdr:to>
      <xdr:col>10</xdr:col>
      <xdr:colOff>114300</xdr:colOff>
      <xdr:row>97</xdr:row>
      <xdr:rowOff>164064</xdr:rowOff>
    </xdr:to>
    <xdr:cxnSp macro="">
      <xdr:nvCxnSpPr>
        <xdr:cNvPr id="239" name="直線コネクタ 238"/>
        <xdr:cNvCxnSpPr/>
      </xdr:nvCxnSpPr>
      <xdr:spPr>
        <a:xfrm flipV="1">
          <a:off x="1130300" y="16716439"/>
          <a:ext cx="889000" cy="7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60458</xdr:rowOff>
    </xdr:from>
    <xdr:to>
      <xdr:col>24</xdr:col>
      <xdr:colOff>114300</xdr:colOff>
      <xdr:row>96</xdr:row>
      <xdr:rowOff>162058</xdr:rowOff>
    </xdr:to>
    <xdr:sp macro="" textlink="">
      <xdr:nvSpPr>
        <xdr:cNvPr id="249" name="楕円 248"/>
        <xdr:cNvSpPr/>
      </xdr:nvSpPr>
      <xdr:spPr>
        <a:xfrm>
          <a:off x="4584700" y="1651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38885</xdr:rowOff>
    </xdr:from>
    <xdr:ext cx="534377" cy="259045"/>
    <xdr:sp macro="" textlink="">
      <xdr:nvSpPr>
        <xdr:cNvPr id="250" name="扶助費該当値テキスト"/>
        <xdr:cNvSpPr txBox="1"/>
      </xdr:nvSpPr>
      <xdr:spPr>
        <a:xfrm>
          <a:off x="4686300" y="164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35446</xdr:rowOff>
    </xdr:from>
    <xdr:to>
      <xdr:col>20</xdr:col>
      <xdr:colOff>38100</xdr:colOff>
      <xdr:row>96</xdr:row>
      <xdr:rowOff>137046</xdr:rowOff>
    </xdr:to>
    <xdr:sp macro="" textlink="">
      <xdr:nvSpPr>
        <xdr:cNvPr id="251" name="楕円 250"/>
        <xdr:cNvSpPr/>
      </xdr:nvSpPr>
      <xdr:spPr>
        <a:xfrm>
          <a:off x="3746500" y="164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128173</xdr:rowOff>
    </xdr:from>
    <xdr:ext cx="534377" cy="259045"/>
    <xdr:sp macro="" textlink="">
      <xdr:nvSpPr>
        <xdr:cNvPr id="252" name="テキスト ボックス 251"/>
        <xdr:cNvSpPr txBox="1"/>
      </xdr:nvSpPr>
      <xdr:spPr>
        <a:xfrm>
          <a:off x="3530111" y="1658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115188</xdr:rowOff>
    </xdr:from>
    <xdr:to>
      <xdr:col>15</xdr:col>
      <xdr:colOff>101600</xdr:colOff>
      <xdr:row>97</xdr:row>
      <xdr:rowOff>45338</xdr:rowOff>
    </xdr:to>
    <xdr:sp macro="" textlink="">
      <xdr:nvSpPr>
        <xdr:cNvPr id="253" name="楕円 252"/>
        <xdr:cNvSpPr/>
      </xdr:nvSpPr>
      <xdr:spPr>
        <a:xfrm>
          <a:off x="2857500" y="165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36465</xdr:rowOff>
    </xdr:from>
    <xdr:ext cx="534377" cy="259045"/>
    <xdr:sp macro="" textlink="">
      <xdr:nvSpPr>
        <xdr:cNvPr id="254" name="テキスト ボックス 253"/>
        <xdr:cNvSpPr txBox="1"/>
      </xdr:nvSpPr>
      <xdr:spPr>
        <a:xfrm>
          <a:off x="2641111" y="166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34989</xdr:rowOff>
    </xdr:from>
    <xdr:to>
      <xdr:col>10</xdr:col>
      <xdr:colOff>165100</xdr:colOff>
      <xdr:row>97</xdr:row>
      <xdr:rowOff>136589</xdr:rowOff>
    </xdr:to>
    <xdr:sp macro="" textlink="">
      <xdr:nvSpPr>
        <xdr:cNvPr id="255" name="楕円 254"/>
        <xdr:cNvSpPr/>
      </xdr:nvSpPr>
      <xdr:spPr>
        <a:xfrm>
          <a:off x="1968500" y="166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127716</xdr:rowOff>
    </xdr:from>
    <xdr:ext cx="534377" cy="259045"/>
    <xdr:sp macro="" textlink="">
      <xdr:nvSpPr>
        <xdr:cNvPr id="256" name="テキスト ボックス 255"/>
        <xdr:cNvSpPr txBox="1"/>
      </xdr:nvSpPr>
      <xdr:spPr>
        <a:xfrm>
          <a:off x="1752111"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113264</xdr:rowOff>
    </xdr:from>
    <xdr:to>
      <xdr:col>6</xdr:col>
      <xdr:colOff>38100</xdr:colOff>
      <xdr:row>98</xdr:row>
      <xdr:rowOff>43414</xdr:rowOff>
    </xdr:to>
    <xdr:sp macro="" textlink="">
      <xdr:nvSpPr>
        <xdr:cNvPr id="257" name="楕円 256"/>
        <xdr:cNvSpPr/>
      </xdr:nvSpPr>
      <xdr:spPr>
        <a:xfrm>
          <a:off x="1079500" y="1674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34541</xdr:rowOff>
    </xdr:from>
    <xdr:ext cx="534377" cy="259045"/>
    <xdr:sp macro="" textlink="">
      <xdr:nvSpPr>
        <xdr:cNvPr id="258" name="テキスト ボックス 257"/>
        <xdr:cNvSpPr txBox="1"/>
      </xdr:nvSpPr>
      <xdr:spPr>
        <a:xfrm>
          <a:off x="863111" y="1683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9798</xdr:rowOff>
    </xdr:from>
    <xdr:to>
      <xdr:col>55</xdr:col>
      <xdr:colOff>0</xdr:colOff>
      <xdr:row>36</xdr:row>
      <xdr:rowOff>29838</xdr:rowOff>
    </xdr:to>
    <xdr:cxnSp macro="">
      <xdr:nvCxnSpPr>
        <xdr:cNvPr id="287" name="直線コネクタ 286"/>
        <xdr:cNvCxnSpPr/>
      </xdr:nvCxnSpPr>
      <xdr:spPr>
        <a:xfrm flipV="1">
          <a:off x="9639300" y="6181998"/>
          <a:ext cx="8382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101871</xdr:rowOff>
    </xdr:from>
    <xdr:ext cx="534377" cy="259045"/>
    <xdr:sp macro="" textlink="">
      <xdr:nvSpPr>
        <xdr:cNvPr id="288" name="補助費等平均値テキスト"/>
        <xdr:cNvSpPr txBox="1"/>
      </xdr:nvSpPr>
      <xdr:spPr>
        <a:xfrm>
          <a:off x="10528300" y="593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155207</xdr:rowOff>
    </xdr:from>
    <xdr:to>
      <xdr:col>50</xdr:col>
      <xdr:colOff>114300</xdr:colOff>
      <xdr:row>36</xdr:row>
      <xdr:rowOff>29838</xdr:rowOff>
    </xdr:to>
    <xdr:cxnSp macro="">
      <xdr:nvCxnSpPr>
        <xdr:cNvPr id="290" name="直線コネクタ 289"/>
        <xdr:cNvCxnSpPr/>
      </xdr:nvCxnSpPr>
      <xdr:spPr>
        <a:xfrm>
          <a:off x="8750300" y="6155957"/>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23652</xdr:rowOff>
    </xdr:from>
    <xdr:ext cx="534377" cy="259045"/>
    <xdr:sp macro="" textlink="">
      <xdr:nvSpPr>
        <xdr:cNvPr id="292" name="テキスト ボックス 291"/>
        <xdr:cNvSpPr txBox="1"/>
      </xdr:nvSpPr>
      <xdr:spPr>
        <a:xfrm>
          <a:off x="9372111" y="585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155207</xdr:rowOff>
    </xdr:from>
    <xdr:to>
      <xdr:col>45</xdr:col>
      <xdr:colOff>177800</xdr:colOff>
      <xdr:row>35</xdr:row>
      <xdr:rowOff>158312</xdr:rowOff>
    </xdr:to>
    <xdr:cxnSp macro="">
      <xdr:nvCxnSpPr>
        <xdr:cNvPr id="293" name="直線コネクタ 292"/>
        <xdr:cNvCxnSpPr/>
      </xdr:nvCxnSpPr>
      <xdr:spPr>
        <a:xfrm flipV="1">
          <a:off x="7861300" y="6155957"/>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38206</xdr:rowOff>
    </xdr:from>
    <xdr:ext cx="534377" cy="259045"/>
    <xdr:sp macro="" textlink="">
      <xdr:nvSpPr>
        <xdr:cNvPr id="295" name="テキスト ボックス 294"/>
        <xdr:cNvSpPr txBox="1"/>
      </xdr:nvSpPr>
      <xdr:spPr>
        <a:xfrm>
          <a:off x="8483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158312</xdr:rowOff>
    </xdr:from>
    <xdr:to>
      <xdr:col>41</xdr:col>
      <xdr:colOff>50800</xdr:colOff>
      <xdr:row>36</xdr:row>
      <xdr:rowOff>17113</xdr:rowOff>
    </xdr:to>
    <xdr:cxnSp macro="">
      <xdr:nvCxnSpPr>
        <xdr:cNvPr id="296" name="直線コネクタ 295"/>
        <xdr:cNvCxnSpPr/>
      </xdr:nvCxnSpPr>
      <xdr:spPr>
        <a:xfrm flipV="1">
          <a:off x="6972300" y="6159062"/>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44969</xdr:rowOff>
    </xdr:from>
    <xdr:ext cx="534377" cy="259045"/>
    <xdr:sp macro="" textlink="">
      <xdr:nvSpPr>
        <xdr:cNvPr id="300" name="テキスト ボックス 299"/>
        <xdr:cNvSpPr txBox="1"/>
      </xdr:nvSpPr>
      <xdr:spPr>
        <a:xfrm>
          <a:off x="6705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130448</xdr:rowOff>
    </xdr:from>
    <xdr:to>
      <xdr:col>55</xdr:col>
      <xdr:colOff>50800</xdr:colOff>
      <xdr:row>36</xdr:row>
      <xdr:rowOff>60598</xdr:rowOff>
    </xdr:to>
    <xdr:sp macro="" textlink="">
      <xdr:nvSpPr>
        <xdr:cNvPr id="306" name="楕円 305"/>
        <xdr:cNvSpPr/>
      </xdr:nvSpPr>
      <xdr:spPr>
        <a:xfrm>
          <a:off x="10426700" y="613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108875</xdr:rowOff>
    </xdr:from>
    <xdr:ext cx="534377" cy="259045"/>
    <xdr:sp macro="" textlink="">
      <xdr:nvSpPr>
        <xdr:cNvPr id="307" name="補助費等該当値テキスト"/>
        <xdr:cNvSpPr txBox="1"/>
      </xdr:nvSpPr>
      <xdr:spPr>
        <a:xfrm>
          <a:off x="10528300" y="61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150488</xdr:rowOff>
    </xdr:from>
    <xdr:to>
      <xdr:col>50</xdr:col>
      <xdr:colOff>165100</xdr:colOff>
      <xdr:row>36</xdr:row>
      <xdr:rowOff>80638</xdr:rowOff>
    </xdr:to>
    <xdr:sp macro="" textlink="">
      <xdr:nvSpPr>
        <xdr:cNvPr id="308" name="楕円 307"/>
        <xdr:cNvSpPr/>
      </xdr:nvSpPr>
      <xdr:spPr>
        <a:xfrm>
          <a:off x="9588500" y="61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71765</xdr:rowOff>
    </xdr:from>
    <xdr:ext cx="534377" cy="259045"/>
    <xdr:sp macro="" textlink="">
      <xdr:nvSpPr>
        <xdr:cNvPr id="309" name="テキスト ボックス 308"/>
        <xdr:cNvSpPr txBox="1"/>
      </xdr:nvSpPr>
      <xdr:spPr>
        <a:xfrm>
          <a:off x="9372111" y="62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104407</xdr:rowOff>
    </xdr:from>
    <xdr:to>
      <xdr:col>46</xdr:col>
      <xdr:colOff>38100</xdr:colOff>
      <xdr:row>36</xdr:row>
      <xdr:rowOff>34557</xdr:rowOff>
    </xdr:to>
    <xdr:sp macro="" textlink="">
      <xdr:nvSpPr>
        <xdr:cNvPr id="310" name="楕円 309"/>
        <xdr:cNvSpPr/>
      </xdr:nvSpPr>
      <xdr:spPr>
        <a:xfrm>
          <a:off x="8699500" y="61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25684</xdr:rowOff>
    </xdr:from>
    <xdr:ext cx="534377" cy="259045"/>
    <xdr:sp macro="" textlink="">
      <xdr:nvSpPr>
        <xdr:cNvPr id="311" name="テキスト ボックス 310"/>
        <xdr:cNvSpPr txBox="1"/>
      </xdr:nvSpPr>
      <xdr:spPr>
        <a:xfrm>
          <a:off x="8483111" y="61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107512</xdr:rowOff>
    </xdr:from>
    <xdr:to>
      <xdr:col>41</xdr:col>
      <xdr:colOff>101600</xdr:colOff>
      <xdr:row>36</xdr:row>
      <xdr:rowOff>37662</xdr:rowOff>
    </xdr:to>
    <xdr:sp macro="" textlink="">
      <xdr:nvSpPr>
        <xdr:cNvPr id="312" name="楕円 311"/>
        <xdr:cNvSpPr/>
      </xdr:nvSpPr>
      <xdr:spPr>
        <a:xfrm>
          <a:off x="7810500" y="61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54189</xdr:rowOff>
    </xdr:from>
    <xdr:ext cx="534377" cy="259045"/>
    <xdr:sp macro="" textlink="">
      <xdr:nvSpPr>
        <xdr:cNvPr id="313" name="テキスト ボックス 312"/>
        <xdr:cNvSpPr txBox="1"/>
      </xdr:nvSpPr>
      <xdr:spPr>
        <a:xfrm>
          <a:off x="7594111" y="588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137763</xdr:rowOff>
    </xdr:from>
    <xdr:to>
      <xdr:col>36</xdr:col>
      <xdr:colOff>165100</xdr:colOff>
      <xdr:row>36</xdr:row>
      <xdr:rowOff>67913</xdr:rowOff>
    </xdr:to>
    <xdr:sp macro="" textlink="">
      <xdr:nvSpPr>
        <xdr:cNvPr id="314" name="楕円 313"/>
        <xdr:cNvSpPr/>
      </xdr:nvSpPr>
      <xdr:spPr>
        <a:xfrm>
          <a:off x="6921500" y="61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59040</xdr:rowOff>
    </xdr:from>
    <xdr:ext cx="534377" cy="259045"/>
    <xdr:sp macro="" textlink="">
      <xdr:nvSpPr>
        <xdr:cNvPr id="315" name="テキスト ボックス 314"/>
        <xdr:cNvSpPr txBox="1"/>
      </xdr:nvSpPr>
      <xdr:spPr>
        <a:xfrm>
          <a:off x="6705111" y="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11494</xdr:rowOff>
    </xdr:from>
    <xdr:to>
      <xdr:col>55</xdr:col>
      <xdr:colOff>0</xdr:colOff>
      <xdr:row>57</xdr:row>
      <xdr:rowOff>138836</xdr:rowOff>
    </xdr:to>
    <xdr:cxnSp macro="">
      <xdr:nvCxnSpPr>
        <xdr:cNvPr id="344" name="直線コネクタ 343"/>
        <xdr:cNvCxnSpPr/>
      </xdr:nvCxnSpPr>
      <xdr:spPr>
        <a:xfrm>
          <a:off x="9639300" y="9784144"/>
          <a:ext cx="838200" cy="1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11494</xdr:rowOff>
    </xdr:from>
    <xdr:to>
      <xdr:col>50</xdr:col>
      <xdr:colOff>114300</xdr:colOff>
      <xdr:row>57</xdr:row>
      <xdr:rowOff>149504</xdr:rowOff>
    </xdr:to>
    <xdr:cxnSp macro="">
      <xdr:nvCxnSpPr>
        <xdr:cNvPr id="347" name="直線コネクタ 346"/>
        <xdr:cNvCxnSpPr/>
      </xdr:nvCxnSpPr>
      <xdr:spPr>
        <a:xfrm flipV="1">
          <a:off x="8750300" y="9784144"/>
          <a:ext cx="889000" cy="1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149504</xdr:rowOff>
    </xdr:from>
    <xdr:to>
      <xdr:col>45</xdr:col>
      <xdr:colOff>177800</xdr:colOff>
      <xdr:row>58</xdr:row>
      <xdr:rowOff>5359</xdr:rowOff>
    </xdr:to>
    <xdr:cxnSp macro="">
      <xdr:nvCxnSpPr>
        <xdr:cNvPr id="350" name="直線コネクタ 349"/>
        <xdr:cNvCxnSpPr/>
      </xdr:nvCxnSpPr>
      <xdr:spPr>
        <a:xfrm flipV="1">
          <a:off x="7861300" y="9922154"/>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5359</xdr:rowOff>
    </xdr:from>
    <xdr:to>
      <xdr:col>41</xdr:col>
      <xdr:colOff>50800</xdr:colOff>
      <xdr:row>58</xdr:row>
      <xdr:rowOff>15545</xdr:rowOff>
    </xdr:to>
    <xdr:cxnSp macro="">
      <xdr:nvCxnSpPr>
        <xdr:cNvPr id="353" name="直線コネクタ 352"/>
        <xdr:cNvCxnSpPr/>
      </xdr:nvCxnSpPr>
      <xdr:spPr>
        <a:xfrm flipV="1">
          <a:off x="6972300" y="9949459"/>
          <a:ext cx="8890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94480</xdr:rowOff>
    </xdr:from>
    <xdr:ext cx="534377" cy="259045"/>
    <xdr:sp macro="" textlink="">
      <xdr:nvSpPr>
        <xdr:cNvPr id="355" name="テキスト ボックス 354"/>
        <xdr:cNvSpPr txBox="1"/>
      </xdr:nvSpPr>
      <xdr:spPr>
        <a:xfrm>
          <a:off x="7594111" y="93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102443</xdr:rowOff>
    </xdr:from>
    <xdr:ext cx="534377" cy="259045"/>
    <xdr:sp macro="" textlink="">
      <xdr:nvSpPr>
        <xdr:cNvPr id="357" name="テキスト ボックス 356"/>
        <xdr:cNvSpPr txBox="1"/>
      </xdr:nvSpPr>
      <xdr:spPr>
        <a:xfrm>
          <a:off x="6705111" y="9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88036</xdr:rowOff>
    </xdr:from>
    <xdr:to>
      <xdr:col>55</xdr:col>
      <xdr:colOff>50800</xdr:colOff>
      <xdr:row>58</xdr:row>
      <xdr:rowOff>18186</xdr:rowOff>
    </xdr:to>
    <xdr:sp macro="" textlink="">
      <xdr:nvSpPr>
        <xdr:cNvPr id="363" name="楕円 362"/>
        <xdr:cNvSpPr/>
      </xdr:nvSpPr>
      <xdr:spPr>
        <a:xfrm>
          <a:off x="10426700" y="986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2963</xdr:rowOff>
    </xdr:from>
    <xdr:ext cx="534377" cy="259045"/>
    <xdr:sp macro="" textlink="">
      <xdr:nvSpPr>
        <xdr:cNvPr id="364" name="普通建設事業費該当値テキスト"/>
        <xdr:cNvSpPr txBox="1"/>
      </xdr:nvSpPr>
      <xdr:spPr>
        <a:xfrm>
          <a:off x="10528300" y="97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132144</xdr:rowOff>
    </xdr:from>
    <xdr:to>
      <xdr:col>50</xdr:col>
      <xdr:colOff>165100</xdr:colOff>
      <xdr:row>57</xdr:row>
      <xdr:rowOff>62294</xdr:rowOff>
    </xdr:to>
    <xdr:sp macro="" textlink="">
      <xdr:nvSpPr>
        <xdr:cNvPr id="365" name="楕円 364"/>
        <xdr:cNvSpPr/>
      </xdr:nvSpPr>
      <xdr:spPr>
        <a:xfrm>
          <a:off x="9588500" y="97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53421</xdr:rowOff>
    </xdr:from>
    <xdr:ext cx="534377" cy="259045"/>
    <xdr:sp macro="" textlink="">
      <xdr:nvSpPr>
        <xdr:cNvPr id="366" name="テキスト ボックス 365"/>
        <xdr:cNvSpPr txBox="1"/>
      </xdr:nvSpPr>
      <xdr:spPr>
        <a:xfrm>
          <a:off x="9372111" y="98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98704</xdr:rowOff>
    </xdr:from>
    <xdr:to>
      <xdr:col>46</xdr:col>
      <xdr:colOff>38100</xdr:colOff>
      <xdr:row>58</xdr:row>
      <xdr:rowOff>28854</xdr:rowOff>
    </xdr:to>
    <xdr:sp macro="" textlink="">
      <xdr:nvSpPr>
        <xdr:cNvPr id="367" name="楕円 366"/>
        <xdr:cNvSpPr/>
      </xdr:nvSpPr>
      <xdr:spPr>
        <a:xfrm>
          <a:off x="8699500" y="98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19981</xdr:rowOff>
    </xdr:from>
    <xdr:ext cx="534377" cy="259045"/>
    <xdr:sp macro="" textlink="">
      <xdr:nvSpPr>
        <xdr:cNvPr id="368" name="テキスト ボックス 367"/>
        <xdr:cNvSpPr txBox="1"/>
      </xdr:nvSpPr>
      <xdr:spPr>
        <a:xfrm>
          <a:off x="8483111" y="99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126009</xdr:rowOff>
    </xdr:from>
    <xdr:to>
      <xdr:col>41</xdr:col>
      <xdr:colOff>101600</xdr:colOff>
      <xdr:row>58</xdr:row>
      <xdr:rowOff>56159</xdr:rowOff>
    </xdr:to>
    <xdr:sp macro="" textlink="">
      <xdr:nvSpPr>
        <xdr:cNvPr id="369" name="楕円 368"/>
        <xdr:cNvSpPr/>
      </xdr:nvSpPr>
      <xdr:spPr>
        <a:xfrm>
          <a:off x="7810500" y="989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47286</xdr:rowOff>
    </xdr:from>
    <xdr:ext cx="534377" cy="259045"/>
    <xdr:sp macro="" textlink="">
      <xdr:nvSpPr>
        <xdr:cNvPr id="370" name="テキスト ボックス 369"/>
        <xdr:cNvSpPr txBox="1"/>
      </xdr:nvSpPr>
      <xdr:spPr>
        <a:xfrm>
          <a:off x="7594111" y="99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136195</xdr:rowOff>
    </xdr:from>
    <xdr:to>
      <xdr:col>36</xdr:col>
      <xdr:colOff>165100</xdr:colOff>
      <xdr:row>58</xdr:row>
      <xdr:rowOff>66345</xdr:rowOff>
    </xdr:to>
    <xdr:sp macro="" textlink="">
      <xdr:nvSpPr>
        <xdr:cNvPr id="371" name="楕円 370"/>
        <xdr:cNvSpPr/>
      </xdr:nvSpPr>
      <xdr:spPr>
        <a:xfrm>
          <a:off x="6921500" y="99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57472</xdr:rowOff>
    </xdr:from>
    <xdr:ext cx="534377" cy="259045"/>
    <xdr:sp macro="" textlink="">
      <xdr:nvSpPr>
        <xdr:cNvPr id="372" name="テキスト ボックス 371"/>
        <xdr:cNvSpPr txBox="1"/>
      </xdr:nvSpPr>
      <xdr:spPr>
        <a:xfrm>
          <a:off x="6705111" y="100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9810</xdr:rowOff>
    </xdr:from>
    <xdr:to>
      <xdr:col>55</xdr:col>
      <xdr:colOff>0</xdr:colOff>
      <xdr:row>77</xdr:row>
      <xdr:rowOff>122326</xdr:rowOff>
    </xdr:to>
    <xdr:cxnSp macro="">
      <xdr:nvCxnSpPr>
        <xdr:cNvPr id="399" name="直線コネクタ 398"/>
        <xdr:cNvCxnSpPr/>
      </xdr:nvCxnSpPr>
      <xdr:spPr>
        <a:xfrm>
          <a:off x="9639300" y="13211460"/>
          <a:ext cx="838200" cy="1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9810</xdr:rowOff>
    </xdr:from>
    <xdr:to>
      <xdr:col>50</xdr:col>
      <xdr:colOff>114300</xdr:colOff>
      <xdr:row>78</xdr:row>
      <xdr:rowOff>38385</xdr:rowOff>
    </xdr:to>
    <xdr:cxnSp macro="">
      <xdr:nvCxnSpPr>
        <xdr:cNvPr id="402" name="直線コネクタ 401"/>
        <xdr:cNvCxnSpPr/>
      </xdr:nvCxnSpPr>
      <xdr:spPr>
        <a:xfrm flipV="1">
          <a:off x="8750300" y="1321146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60309</xdr:rowOff>
    </xdr:from>
    <xdr:ext cx="534377" cy="259045"/>
    <xdr:sp macro="" textlink="">
      <xdr:nvSpPr>
        <xdr:cNvPr id="404" name="テキスト ボックス 403"/>
        <xdr:cNvSpPr txBox="1"/>
      </xdr:nvSpPr>
      <xdr:spPr>
        <a:xfrm>
          <a:off x="9372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38385</xdr:rowOff>
    </xdr:from>
    <xdr:to>
      <xdr:col>45</xdr:col>
      <xdr:colOff>177800</xdr:colOff>
      <xdr:row>78</xdr:row>
      <xdr:rowOff>65131</xdr:rowOff>
    </xdr:to>
    <xdr:cxnSp macro="">
      <xdr:nvCxnSpPr>
        <xdr:cNvPr id="405" name="直線コネクタ 404"/>
        <xdr:cNvCxnSpPr/>
      </xdr:nvCxnSpPr>
      <xdr:spPr>
        <a:xfrm flipV="1">
          <a:off x="7861300" y="13411485"/>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71526</xdr:rowOff>
    </xdr:from>
    <xdr:to>
      <xdr:col>55</xdr:col>
      <xdr:colOff>50800</xdr:colOff>
      <xdr:row>78</xdr:row>
      <xdr:rowOff>1676</xdr:rowOff>
    </xdr:to>
    <xdr:sp macro="" textlink="">
      <xdr:nvSpPr>
        <xdr:cNvPr id="415" name="楕円 414"/>
        <xdr:cNvSpPr/>
      </xdr:nvSpPr>
      <xdr:spPr>
        <a:xfrm>
          <a:off x="10426700" y="132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49953</xdr:rowOff>
    </xdr:from>
    <xdr:ext cx="469744" cy="259045"/>
    <xdr:sp macro="" textlink="">
      <xdr:nvSpPr>
        <xdr:cNvPr id="416" name="普通建設事業費 （ うち新規整備　）該当値テキスト"/>
        <xdr:cNvSpPr txBox="1"/>
      </xdr:nvSpPr>
      <xdr:spPr>
        <a:xfrm>
          <a:off x="10528300" y="132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130460</xdr:rowOff>
    </xdr:from>
    <xdr:to>
      <xdr:col>50</xdr:col>
      <xdr:colOff>165100</xdr:colOff>
      <xdr:row>77</xdr:row>
      <xdr:rowOff>60610</xdr:rowOff>
    </xdr:to>
    <xdr:sp macro="" textlink="">
      <xdr:nvSpPr>
        <xdr:cNvPr id="417" name="楕円 416"/>
        <xdr:cNvSpPr/>
      </xdr:nvSpPr>
      <xdr:spPr>
        <a:xfrm>
          <a:off x="9588500" y="131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77136</xdr:rowOff>
    </xdr:from>
    <xdr:ext cx="534377" cy="259045"/>
    <xdr:sp macro="" textlink="">
      <xdr:nvSpPr>
        <xdr:cNvPr id="418" name="テキスト ボックス 417"/>
        <xdr:cNvSpPr txBox="1"/>
      </xdr:nvSpPr>
      <xdr:spPr>
        <a:xfrm>
          <a:off x="9372111" y="129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159035</xdr:rowOff>
    </xdr:from>
    <xdr:to>
      <xdr:col>46</xdr:col>
      <xdr:colOff>38100</xdr:colOff>
      <xdr:row>78</xdr:row>
      <xdr:rowOff>89185</xdr:rowOff>
    </xdr:to>
    <xdr:sp macro="" textlink="">
      <xdr:nvSpPr>
        <xdr:cNvPr id="419" name="楕円 418"/>
        <xdr:cNvSpPr/>
      </xdr:nvSpPr>
      <xdr:spPr>
        <a:xfrm>
          <a:off x="8699500" y="1336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80312</xdr:rowOff>
    </xdr:from>
    <xdr:ext cx="469744" cy="259045"/>
    <xdr:sp macro="" textlink="">
      <xdr:nvSpPr>
        <xdr:cNvPr id="420" name="テキスト ボックス 419"/>
        <xdr:cNvSpPr txBox="1"/>
      </xdr:nvSpPr>
      <xdr:spPr>
        <a:xfrm>
          <a:off x="8515428" y="1345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14331</xdr:rowOff>
    </xdr:from>
    <xdr:to>
      <xdr:col>41</xdr:col>
      <xdr:colOff>101600</xdr:colOff>
      <xdr:row>78</xdr:row>
      <xdr:rowOff>115931</xdr:rowOff>
    </xdr:to>
    <xdr:sp macro="" textlink="">
      <xdr:nvSpPr>
        <xdr:cNvPr id="421" name="楕円 420"/>
        <xdr:cNvSpPr/>
      </xdr:nvSpPr>
      <xdr:spPr>
        <a:xfrm>
          <a:off x="7810500" y="13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107058</xdr:rowOff>
    </xdr:from>
    <xdr:ext cx="469744" cy="259045"/>
    <xdr:sp macro="" textlink="">
      <xdr:nvSpPr>
        <xdr:cNvPr id="422" name="テキスト ボックス 421"/>
        <xdr:cNvSpPr txBox="1"/>
      </xdr:nvSpPr>
      <xdr:spPr>
        <a:xfrm>
          <a:off x="7626428" y="134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71279</xdr:rowOff>
    </xdr:from>
    <xdr:to>
      <xdr:col>55</xdr:col>
      <xdr:colOff>0</xdr:colOff>
      <xdr:row>97</xdr:row>
      <xdr:rowOff>129825</xdr:rowOff>
    </xdr:to>
    <xdr:cxnSp macro="">
      <xdr:nvCxnSpPr>
        <xdr:cNvPr id="449" name="直線コネクタ 448"/>
        <xdr:cNvCxnSpPr/>
      </xdr:nvCxnSpPr>
      <xdr:spPr>
        <a:xfrm>
          <a:off x="9639300" y="16701929"/>
          <a:ext cx="838200" cy="5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90495</xdr:rowOff>
    </xdr:from>
    <xdr:ext cx="534377" cy="259045"/>
    <xdr:sp macro="" textlink="">
      <xdr:nvSpPr>
        <xdr:cNvPr id="450" name="普通建設事業費 （ うち更新整備　）平均値テキスト"/>
        <xdr:cNvSpPr txBox="1"/>
      </xdr:nvSpPr>
      <xdr:spPr>
        <a:xfrm>
          <a:off x="10528300" y="1620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60925</xdr:rowOff>
    </xdr:from>
    <xdr:to>
      <xdr:col>50</xdr:col>
      <xdr:colOff>114300</xdr:colOff>
      <xdr:row>97</xdr:row>
      <xdr:rowOff>71279</xdr:rowOff>
    </xdr:to>
    <xdr:cxnSp macro="">
      <xdr:nvCxnSpPr>
        <xdr:cNvPr id="452" name="直線コネクタ 451"/>
        <xdr:cNvCxnSpPr/>
      </xdr:nvCxnSpPr>
      <xdr:spPr>
        <a:xfrm>
          <a:off x="8750300" y="16691575"/>
          <a:ext cx="8890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68152</xdr:rowOff>
    </xdr:from>
    <xdr:ext cx="534377" cy="259045"/>
    <xdr:sp macro="" textlink="">
      <xdr:nvSpPr>
        <xdr:cNvPr id="454" name="テキスト ボックス 453"/>
        <xdr:cNvSpPr txBox="1"/>
      </xdr:nvSpPr>
      <xdr:spPr>
        <a:xfrm>
          <a:off x="9372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60925</xdr:rowOff>
    </xdr:from>
    <xdr:to>
      <xdr:col>45</xdr:col>
      <xdr:colOff>177800</xdr:colOff>
      <xdr:row>97</xdr:row>
      <xdr:rowOff>102941</xdr:rowOff>
    </xdr:to>
    <xdr:cxnSp macro="">
      <xdr:nvCxnSpPr>
        <xdr:cNvPr id="455" name="直線コネクタ 454"/>
        <xdr:cNvCxnSpPr/>
      </xdr:nvCxnSpPr>
      <xdr:spPr>
        <a:xfrm flipV="1">
          <a:off x="7861300" y="16691575"/>
          <a:ext cx="889000" cy="4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57" name="テキスト ボックス 456"/>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155226</xdr:rowOff>
    </xdr:from>
    <xdr:ext cx="534377" cy="259045"/>
    <xdr:sp macro="" textlink="">
      <xdr:nvSpPr>
        <xdr:cNvPr id="459" name="テキスト ボックス 458"/>
        <xdr:cNvSpPr txBox="1"/>
      </xdr:nvSpPr>
      <xdr:spPr>
        <a:xfrm>
          <a:off x="7594111" y="162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79025</xdr:rowOff>
    </xdr:from>
    <xdr:to>
      <xdr:col>55</xdr:col>
      <xdr:colOff>50800</xdr:colOff>
      <xdr:row>98</xdr:row>
      <xdr:rowOff>9175</xdr:rowOff>
    </xdr:to>
    <xdr:sp macro="" textlink="">
      <xdr:nvSpPr>
        <xdr:cNvPr id="465" name="楕円 464"/>
        <xdr:cNvSpPr/>
      </xdr:nvSpPr>
      <xdr:spPr>
        <a:xfrm>
          <a:off x="10426700" y="167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165402</xdr:rowOff>
    </xdr:from>
    <xdr:ext cx="469744" cy="259045"/>
    <xdr:sp macro="" textlink="">
      <xdr:nvSpPr>
        <xdr:cNvPr id="466" name="普通建設事業費 （ うち更新整備　）該当値テキスト"/>
        <xdr:cNvSpPr txBox="1"/>
      </xdr:nvSpPr>
      <xdr:spPr>
        <a:xfrm>
          <a:off x="10528300" y="166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20479</xdr:rowOff>
    </xdr:from>
    <xdr:to>
      <xdr:col>50</xdr:col>
      <xdr:colOff>165100</xdr:colOff>
      <xdr:row>97</xdr:row>
      <xdr:rowOff>122079</xdr:rowOff>
    </xdr:to>
    <xdr:sp macro="" textlink="">
      <xdr:nvSpPr>
        <xdr:cNvPr id="467" name="楕円 466"/>
        <xdr:cNvSpPr/>
      </xdr:nvSpPr>
      <xdr:spPr>
        <a:xfrm>
          <a:off x="9588500" y="166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113206</xdr:rowOff>
    </xdr:from>
    <xdr:ext cx="534377" cy="259045"/>
    <xdr:sp macro="" textlink="">
      <xdr:nvSpPr>
        <xdr:cNvPr id="468" name="テキスト ボックス 467"/>
        <xdr:cNvSpPr txBox="1"/>
      </xdr:nvSpPr>
      <xdr:spPr>
        <a:xfrm>
          <a:off x="9372111" y="167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10125</xdr:rowOff>
    </xdr:from>
    <xdr:to>
      <xdr:col>46</xdr:col>
      <xdr:colOff>38100</xdr:colOff>
      <xdr:row>97</xdr:row>
      <xdr:rowOff>111725</xdr:rowOff>
    </xdr:to>
    <xdr:sp macro="" textlink="">
      <xdr:nvSpPr>
        <xdr:cNvPr id="469" name="楕円 468"/>
        <xdr:cNvSpPr/>
      </xdr:nvSpPr>
      <xdr:spPr>
        <a:xfrm>
          <a:off x="8699500" y="1664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102852</xdr:rowOff>
    </xdr:from>
    <xdr:ext cx="534377" cy="259045"/>
    <xdr:sp macro="" textlink="">
      <xdr:nvSpPr>
        <xdr:cNvPr id="470" name="テキスト ボックス 469"/>
        <xdr:cNvSpPr txBox="1"/>
      </xdr:nvSpPr>
      <xdr:spPr>
        <a:xfrm>
          <a:off x="8483111" y="1673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52141</xdr:rowOff>
    </xdr:from>
    <xdr:to>
      <xdr:col>41</xdr:col>
      <xdr:colOff>101600</xdr:colOff>
      <xdr:row>97</xdr:row>
      <xdr:rowOff>153741</xdr:rowOff>
    </xdr:to>
    <xdr:sp macro="" textlink="">
      <xdr:nvSpPr>
        <xdr:cNvPr id="471" name="楕円 470"/>
        <xdr:cNvSpPr/>
      </xdr:nvSpPr>
      <xdr:spPr>
        <a:xfrm>
          <a:off x="7810500" y="166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144868</xdr:rowOff>
    </xdr:from>
    <xdr:ext cx="469744" cy="259045"/>
    <xdr:sp macro="" textlink="">
      <xdr:nvSpPr>
        <xdr:cNvPr id="472" name="テキスト ボックス 471"/>
        <xdr:cNvSpPr txBox="1"/>
      </xdr:nvSpPr>
      <xdr:spPr>
        <a:xfrm>
          <a:off x="7626428" y="1677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95809</xdr:rowOff>
    </xdr:from>
    <xdr:to>
      <xdr:col>85</xdr:col>
      <xdr:colOff>127000</xdr:colOff>
      <xdr:row>38</xdr:row>
      <xdr:rowOff>139700</xdr:rowOff>
    </xdr:to>
    <xdr:cxnSp macro="">
      <xdr:nvCxnSpPr>
        <xdr:cNvPr id="499" name="直線コネクタ 498"/>
        <xdr:cNvCxnSpPr/>
      </xdr:nvCxnSpPr>
      <xdr:spPr>
        <a:xfrm flipV="1">
          <a:off x="15481300" y="6610909"/>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2" name="直線コネクタ 501"/>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05" name="直線コネクタ 504"/>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45009</xdr:rowOff>
    </xdr:from>
    <xdr:to>
      <xdr:col>85</xdr:col>
      <xdr:colOff>177800</xdr:colOff>
      <xdr:row>38</xdr:row>
      <xdr:rowOff>146609</xdr:rowOff>
    </xdr:to>
    <xdr:sp macro="" textlink="">
      <xdr:nvSpPr>
        <xdr:cNvPr id="518" name="楕円 517"/>
        <xdr:cNvSpPr/>
      </xdr:nvSpPr>
      <xdr:spPr>
        <a:xfrm>
          <a:off x="16268700" y="65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131386</xdr:rowOff>
    </xdr:from>
    <xdr:ext cx="313932" cy="259045"/>
    <xdr:sp macro="" textlink="">
      <xdr:nvSpPr>
        <xdr:cNvPr id="519" name="災害復旧事業費該当値テキスト"/>
        <xdr:cNvSpPr txBox="1"/>
      </xdr:nvSpPr>
      <xdr:spPr>
        <a:xfrm>
          <a:off x="16370300" y="647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0" name="楕円 519"/>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1" name="テキスト ボックス 520"/>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2" name="楕円 52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23" name="テキスト ボックス 52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6959</xdr:rowOff>
    </xdr:from>
    <xdr:to>
      <xdr:col>85</xdr:col>
      <xdr:colOff>127000</xdr:colOff>
      <xdr:row>77</xdr:row>
      <xdr:rowOff>17762</xdr:rowOff>
    </xdr:to>
    <xdr:cxnSp macro="">
      <xdr:nvCxnSpPr>
        <xdr:cNvPr id="605" name="直線コネクタ 604"/>
        <xdr:cNvCxnSpPr/>
      </xdr:nvCxnSpPr>
      <xdr:spPr>
        <a:xfrm flipV="1">
          <a:off x="15481300" y="13208609"/>
          <a:ext cx="8382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104176</xdr:rowOff>
    </xdr:from>
    <xdr:ext cx="534377" cy="259045"/>
    <xdr:sp macro="" textlink="">
      <xdr:nvSpPr>
        <xdr:cNvPr id="606" name="公債費平均値テキスト"/>
        <xdr:cNvSpPr txBox="1"/>
      </xdr:nvSpPr>
      <xdr:spPr>
        <a:xfrm>
          <a:off x="16370300" y="12791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17762</xdr:rowOff>
    </xdr:from>
    <xdr:to>
      <xdr:col>81</xdr:col>
      <xdr:colOff>50800</xdr:colOff>
      <xdr:row>77</xdr:row>
      <xdr:rowOff>35249</xdr:rowOff>
    </xdr:to>
    <xdr:cxnSp macro="">
      <xdr:nvCxnSpPr>
        <xdr:cNvPr id="608" name="直線コネクタ 607"/>
        <xdr:cNvCxnSpPr/>
      </xdr:nvCxnSpPr>
      <xdr:spPr>
        <a:xfrm flipV="1">
          <a:off x="14592300" y="13219412"/>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18870</xdr:rowOff>
    </xdr:from>
    <xdr:ext cx="534377" cy="259045"/>
    <xdr:sp macro="" textlink="">
      <xdr:nvSpPr>
        <xdr:cNvPr id="610" name="テキスト ボックス 609"/>
        <xdr:cNvSpPr txBox="1"/>
      </xdr:nvSpPr>
      <xdr:spPr>
        <a:xfrm>
          <a:off x="15214111" y="127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8922</xdr:rowOff>
    </xdr:from>
    <xdr:to>
      <xdr:col>76</xdr:col>
      <xdr:colOff>114300</xdr:colOff>
      <xdr:row>77</xdr:row>
      <xdr:rowOff>35249</xdr:rowOff>
    </xdr:to>
    <xdr:cxnSp macro="">
      <xdr:nvCxnSpPr>
        <xdr:cNvPr id="611" name="直線コネクタ 610"/>
        <xdr:cNvCxnSpPr/>
      </xdr:nvCxnSpPr>
      <xdr:spPr>
        <a:xfrm>
          <a:off x="13703300" y="1321057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158697</xdr:rowOff>
    </xdr:from>
    <xdr:ext cx="534377" cy="259045"/>
    <xdr:sp macro="" textlink="">
      <xdr:nvSpPr>
        <xdr:cNvPr id="613" name="テキスト ボックス 612"/>
        <xdr:cNvSpPr txBox="1"/>
      </xdr:nvSpPr>
      <xdr:spPr>
        <a:xfrm>
          <a:off x="14325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5207</xdr:rowOff>
    </xdr:from>
    <xdr:to>
      <xdr:col>71</xdr:col>
      <xdr:colOff>177800</xdr:colOff>
      <xdr:row>77</xdr:row>
      <xdr:rowOff>8922</xdr:rowOff>
    </xdr:to>
    <xdr:cxnSp macro="">
      <xdr:nvCxnSpPr>
        <xdr:cNvPr id="614" name="直線コネクタ 613"/>
        <xdr:cNvCxnSpPr/>
      </xdr:nvCxnSpPr>
      <xdr:spPr>
        <a:xfrm>
          <a:off x="12814300" y="1320685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127609</xdr:rowOff>
    </xdr:from>
    <xdr:to>
      <xdr:col>85</xdr:col>
      <xdr:colOff>177800</xdr:colOff>
      <xdr:row>77</xdr:row>
      <xdr:rowOff>57759</xdr:rowOff>
    </xdr:to>
    <xdr:sp macro="" textlink="">
      <xdr:nvSpPr>
        <xdr:cNvPr id="624" name="楕円 623"/>
        <xdr:cNvSpPr/>
      </xdr:nvSpPr>
      <xdr:spPr>
        <a:xfrm>
          <a:off x="16268700" y="131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42536</xdr:rowOff>
    </xdr:from>
    <xdr:ext cx="534377" cy="259045"/>
    <xdr:sp macro="" textlink="">
      <xdr:nvSpPr>
        <xdr:cNvPr id="625" name="公債費該当値テキスト"/>
        <xdr:cNvSpPr txBox="1"/>
      </xdr:nvSpPr>
      <xdr:spPr>
        <a:xfrm>
          <a:off x="16370300" y="1307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138412</xdr:rowOff>
    </xdr:from>
    <xdr:to>
      <xdr:col>81</xdr:col>
      <xdr:colOff>101600</xdr:colOff>
      <xdr:row>77</xdr:row>
      <xdr:rowOff>68562</xdr:rowOff>
    </xdr:to>
    <xdr:sp macro="" textlink="">
      <xdr:nvSpPr>
        <xdr:cNvPr id="626" name="楕円 625"/>
        <xdr:cNvSpPr/>
      </xdr:nvSpPr>
      <xdr:spPr>
        <a:xfrm>
          <a:off x="15430500" y="1316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59689</xdr:rowOff>
    </xdr:from>
    <xdr:ext cx="534377" cy="259045"/>
    <xdr:sp macro="" textlink="">
      <xdr:nvSpPr>
        <xdr:cNvPr id="627" name="テキスト ボックス 626"/>
        <xdr:cNvSpPr txBox="1"/>
      </xdr:nvSpPr>
      <xdr:spPr>
        <a:xfrm>
          <a:off x="15214111" y="1326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155899</xdr:rowOff>
    </xdr:from>
    <xdr:to>
      <xdr:col>76</xdr:col>
      <xdr:colOff>165100</xdr:colOff>
      <xdr:row>77</xdr:row>
      <xdr:rowOff>86049</xdr:rowOff>
    </xdr:to>
    <xdr:sp macro="" textlink="">
      <xdr:nvSpPr>
        <xdr:cNvPr id="628" name="楕円 627"/>
        <xdr:cNvSpPr/>
      </xdr:nvSpPr>
      <xdr:spPr>
        <a:xfrm>
          <a:off x="14541500" y="131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77176</xdr:rowOff>
    </xdr:from>
    <xdr:ext cx="534377" cy="259045"/>
    <xdr:sp macro="" textlink="">
      <xdr:nvSpPr>
        <xdr:cNvPr id="629" name="テキスト ボックス 628"/>
        <xdr:cNvSpPr txBox="1"/>
      </xdr:nvSpPr>
      <xdr:spPr>
        <a:xfrm>
          <a:off x="14325111" y="1327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129572</xdr:rowOff>
    </xdr:from>
    <xdr:to>
      <xdr:col>72</xdr:col>
      <xdr:colOff>38100</xdr:colOff>
      <xdr:row>77</xdr:row>
      <xdr:rowOff>59722</xdr:rowOff>
    </xdr:to>
    <xdr:sp macro="" textlink="">
      <xdr:nvSpPr>
        <xdr:cNvPr id="630" name="楕円 629"/>
        <xdr:cNvSpPr/>
      </xdr:nvSpPr>
      <xdr:spPr>
        <a:xfrm>
          <a:off x="13652500" y="13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50849</xdr:rowOff>
    </xdr:from>
    <xdr:ext cx="534377" cy="259045"/>
    <xdr:sp macro="" textlink="">
      <xdr:nvSpPr>
        <xdr:cNvPr id="631" name="テキスト ボックス 630"/>
        <xdr:cNvSpPr txBox="1"/>
      </xdr:nvSpPr>
      <xdr:spPr>
        <a:xfrm>
          <a:off x="13436111" y="132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125857</xdr:rowOff>
    </xdr:from>
    <xdr:to>
      <xdr:col>67</xdr:col>
      <xdr:colOff>101600</xdr:colOff>
      <xdr:row>77</xdr:row>
      <xdr:rowOff>56007</xdr:rowOff>
    </xdr:to>
    <xdr:sp macro="" textlink="">
      <xdr:nvSpPr>
        <xdr:cNvPr id="632" name="楕円 631"/>
        <xdr:cNvSpPr/>
      </xdr:nvSpPr>
      <xdr:spPr>
        <a:xfrm>
          <a:off x="12763500" y="1315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47134</xdr:rowOff>
    </xdr:from>
    <xdr:ext cx="534377" cy="259045"/>
    <xdr:sp macro="" textlink="">
      <xdr:nvSpPr>
        <xdr:cNvPr id="633" name="テキスト ボックス 632"/>
        <xdr:cNvSpPr txBox="1"/>
      </xdr:nvSpPr>
      <xdr:spPr>
        <a:xfrm>
          <a:off x="12547111" y="1324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27091</xdr:rowOff>
    </xdr:from>
    <xdr:to>
      <xdr:col>85</xdr:col>
      <xdr:colOff>127000</xdr:colOff>
      <xdr:row>97</xdr:row>
      <xdr:rowOff>16805</xdr:rowOff>
    </xdr:to>
    <xdr:cxnSp macro="">
      <xdr:nvCxnSpPr>
        <xdr:cNvPr id="660" name="直線コネクタ 659"/>
        <xdr:cNvCxnSpPr/>
      </xdr:nvCxnSpPr>
      <xdr:spPr>
        <a:xfrm>
          <a:off x="15481300" y="16486291"/>
          <a:ext cx="838200" cy="1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27091</xdr:rowOff>
    </xdr:from>
    <xdr:to>
      <xdr:col>81</xdr:col>
      <xdr:colOff>50800</xdr:colOff>
      <xdr:row>96</xdr:row>
      <xdr:rowOff>128225</xdr:rowOff>
    </xdr:to>
    <xdr:cxnSp macro="">
      <xdr:nvCxnSpPr>
        <xdr:cNvPr id="663" name="直線コネクタ 662"/>
        <xdr:cNvCxnSpPr/>
      </xdr:nvCxnSpPr>
      <xdr:spPr>
        <a:xfrm flipV="1">
          <a:off x="14592300" y="16486291"/>
          <a:ext cx="889000" cy="10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15342</xdr:rowOff>
    </xdr:from>
    <xdr:to>
      <xdr:col>76</xdr:col>
      <xdr:colOff>114300</xdr:colOff>
      <xdr:row>96</xdr:row>
      <xdr:rowOff>128225</xdr:rowOff>
    </xdr:to>
    <xdr:cxnSp macro="">
      <xdr:nvCxnSpPr>
        <xdr:cNvPr id="666" name="直線コネクタ 665"/>
        <xdr:cNvCxnSpPr/>
      </xdr:nvCxnSpPr>
      <xdr:spPr>
        <a:xfrm>
          <a:off x="13703300" y="16131642"/>
          <a:ext cx="889000" cy="45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68" name="テキスト ボックス 667"/>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15342</xdr:rowOff>
    </xdr:from>
    <xdr:to>
      <xdr:col>71</xdr:col>
      <xdr:colOff>177800</xdr:colOff>
      <xdr:row>97</xdr:row>
      <xdr:rowOff>93614</xdr:rowOff>
    </xdr:to>
    <xdr:cxnSp macro="">
      <xdr:nvCxnSpPr>
        <xdr:cNvPr id="669" name="直線コネクタ 668"/>
        <xdr:cNvCxnSpPr/>
      </xdr:nvCxnSpPr>
      <xdr:spPr>
        <a:xfrm flipV="1">
          <a:off x="12814300" y="16131642"/>
          <a:ext cx="889000" cy="59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71" name="テキスト ボックス 670"/>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137455</xdr:rowOff>
    </xdr:from>
    <xdr:to>
      <xdr:col>85</xdr:col>
      <xdr:colOff>177800</xdr:colOff>
      <xdr:row>97</xdr:row>
      <xdr:rowOff>67605</xdr:rowOff>
    </xdr:to>
    <xdr:sp macro="" textlink="">
      <xdr:nvSpPr>
        <xdr:cNvPr id="679" name="楕円 678"/>
        <xdr:cNvSpPr/>
      </xdr:nvSpPr>
      <xdr:spPr>
        <a:xfrm>
          <a:off x="16268700" y="1659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160332</xdr:rowOff>
    </xdr:from>
    <xdr:ext cx="469744" cy="259045"/>
    <xdr:sp macro="" textlink="">
      <xdr:nvSpPr>
        <xdr:cNvPr id="680" name="積立金該当値テキスト"/>
        <xdr:cNvSpPr txBox="1"/>
      </xdr:nvSpPr>
      <xdr:spPr>
        <a:xfrm>
          <a:off x="16370300" y="1644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147741</xdr:rowOff>
    </xdr:from>
    <xdr:to>
      <xdr:col>81</xdr:col>
      <xdr:colOff>101600</xdr:colOff>
      <xdr:row>96</xdr:row>
      <xdr:rowOff>77891</xdr:rowOff>
    </xdr:to>
    <xdr:sp macro="" textlink="">
      <xdr:nvSpPr>
        <xdr:cNvPr id="681" name="楕円 680"/>
        <xdr:cNvSpPr/>
      </xdr:nvSpPr>
      <xdr:spPr>
        <a:xfrm>
          <a:off x="15430500" y="164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94418</xdr:rowOff>
    </xdr:from>
    <xdr:ext cx="469744" cy="259045"/>
    <xdr:sp macro="" textlink="">
      <xdr:nvSpPr>
        <xdr:cNvPr id="682" name="テキスト ボックス 681"/>
        <xdr:cNvSpPr txBox="1"/>
      </xdr:nvSpPr>
      <xdr:spPr>
        <a:xfrm>
          <a:off x="15246428" y="1621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77425</xdr:rowOff>
    </xdr:from>
    <xdr:to>
      <xdr:col>76</xdr:col>
      <xdr:colOff>165100</xdr:colOff>
      <xdr:row>97</xdr:row>
      <xdr:rowOff>7575</xdr:rowOff>
    </xdr:to>
    <xdr:sp macro="" textlink="">
      <xdr:nvSpPr>
        <xdr:cNvPr id="683" name="楕円 682"/>
        <xdr:cNvSpPr/>
      </xdr:nvSpPr>
      <xdr:spPr>
        <a:xfrm>
          <a:off x="14541500" y="165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24102</xdr:rowOff>
    </xdr:from>
    <xdr:ext cx="469744" cy="259045"/>
    <xdr:sp macro="" textlink="">
      <xdr:nvSpPr>
        <xdr:cNvPr id="684" name="テキスト ボックス 683"/>
        <xdr:cNvSpPr txBox="1"/>
      </xdr:nvSpPr>
      <xdr:spPr>
        <a:xfrm>
          <a:off x="14357428" y="1631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135992</xdr:rowOff>
    </xdr:from>
    <xdr:to>
      <xdr:col>72</xdr:col>
      <xdr:colOff>38100</xdr:colOff>
      <xdr:row>94</xdr:row>
      <xdr:rowOff>66142</xdr:rowOff>
    </xdr:to>
    <xdr:sp macro="" textlink="">
      <xdr:nvSpPr>
        <xdr:cNvPr id="685" name="楕円 684"/>
        <xdr:cNvSpPr/>
      </xdr:nvSpPr>
      <xdr:spPr>
        <a:xfrm>
          <a:off x="13652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82669</xdr:rowOff>
    </xdr:from>
    <xdr:ext cx="534377" cy="259045"/>
    <xdr:sp macro="" textlink="">
      <xdr:nvSpPr>
        <xdr:cNvPr id="686" name="テキスト ボックス 685"/>
        <xdr:cNvSpPr txBox="1"/>
      </xdr:nvSpPr>
      <xdr:spPr>
        <a:xfrm>
          <a:off x="134361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42814</xdr:rowOff>
    </xdr:from>
    <xdr:to>
      <xdr:col>67</xdr:col>
      <xdr:colOff>101600</xdr:colOff>
      <xdr:row>97</xdr:row>
      <xdr:rowOff>144414</xdr:rowOff>
    </xdr:to>
    <xdr:sp macro="" textlink="">
      <xdr:nvSpPr>
        <xdr:cNvPr id="687" name="楕円 686"/>
        <xdr:cNvSpPr/>
      </xdr:nvSpPr>
      <xdr:spPr>
        <a:xfrm>
          <a:off x="12763500" y="1667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135541</xdr:rowOff>
    </xdr:from>
    <xdr:ext cx="469744" cy="259045"/>
    <xdr:sp macro="" textlink="">
      <xdr:nvSpPr>
        <xdr:cNvPr id="688" name="テキスト ボックス 687"/>
        <xdr:cNvSpPr txBox="1"/>
      </xdr:nvSpPr>
      <xdr:spPr>
        <a:xfrm>
          <a:off x="12579428" y="1676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38" name="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0" name="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2" name="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3" name="テキスト ボックス 74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4" name="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45" name="テキスト ボックス 74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46" name="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47" name="テキスト ボックス 74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3" name="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795" name="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6" name="テキスト ボックス 79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797" name="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798" name="テキスト ボックス 79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799" name="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0" name="テキスト ボックス 79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1" name="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2" name="テキスト ボックス 80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119698</xdr:rowOff>
    </xdr:from>
    <xdr:to>
      <xdr:col>116</xdr:col>
      <xdr:colOff>63500</xdr:colOff>
      <xdr:row>76</xdr:row>
      <xdr:rowOff>147320</xdr:rowOff>
    </xdr:to>
    <xdr:cxnSp macro="">
      <xdr:nvCxnSpPr>
        <xdr:cNvPr id="832" name="直線コネクタ 831"/>
        <xdr:cNvCxnSpPr/>
      </xdr:nvCxnSpPr>
      <xdr:spPr>
        <a:xfrm flipV="1">
          <a:off x="21323300" y="13149898"/>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115202</xdr:rowOff>
    </xdr:from>
    <xdr:to>
      <xdr:col>111</xdr:col>
      <xdr:colOff>177800</xdr:colOff>
      <xdr:row>76</xdr:row>
      <xdr:rowOff>147320</xdr:rowOff>
    </xdr:to>
    <xdr:cxnSp macro="">
      <xdr:nvCxnSpPr>
        <xdr:cNvPr id="835" name="直線コネクタ 834"/>
        <xdr:cNvCxnSpPr/>
      </xdr:nvCxnSpPr>
      <xdr:spPr>
        <a:xfrm>
          <a:off x="20434300" y="13145402"/>
          <a:ext cx="8890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115202</xdr:rowOff>
    </xdr:from>
    <xdr:to>
      <xdr:col>107</xdr:col>
      <xdr:colOff>50800</xdr:colOff>
      <xdr:row>77</xdr:row>
      <xdr:rowOff>52451</xdr:rowOff>
    </xdr:to>
    <xdr:cxnSp macro="">
      <xdr:nvCxnSpPr>
        <xdr:cNvPr id="838" name="直線コネクタ 837"/>
        <xdr:cNvCxnSpPr/>
      </xdr:nvCxnSpPr>
      <xdr:spPr>
        <a:xfrm flipV="1">
          <a:off x="19545300" y="13145402"/>
          <a:ext cx="889000" cy="10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52451</xdr:rowOff>
    </xdr:from>
    <xdr:to>
      <xdr:col>102</xdr:col>
      <xdr:colOff>114300</xdr:colOff>
      <xdr:row>78</xdr:row>
      <xdr:rowOff>149606</xdr:rowOff>
    </xdr:to>
    <xdr:cxnSp macro="">
      <xdr:nvCxnSpPr>
        <xdr:cNvPr id="841" name="直線コネクタ 840"/>
        <xdr:cNvCxnSpPr/>
      </xdr:nvCxnSpPr>
      <xdr:spPr>
        <a:xfrm flipV="1">
          <a:off x="18656300" y="13254101"/>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68898</xdr:rowOff>
    </xdr:from>
    <xdr:to>
      <xdr:col>116</xdr:col>
      <xdr:colOff>114300</xdr:colOff>
      <xdr:row>76</xdr:row>
      <xdr:rowOff>170498</xdr:rowOff>
    </xdr:to>
    <xdr:sp macro="" textlink="">
      <xdr:nvSpPr>
        <xdr:cNvPr id="851" name="楕円 850"/>
        <xdr:cNvSpPr/>
      </xdr:nvSpPr>
      <xdr:spPr>
        <a:xfrm>
          <a:off x="221107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47325</xdr:rowOff>
    </xdr:from>
    <xdr:ext cx="534377" cy="259045"/>
    <xdr:sp macro="" textlink="">
      <xdr:nvSpPr>
        <xdr:cNvPr id="852" name="繰出金該当値テキスト"/>
        <xdr:cNvSpPr txBox="1"/>
      </xdr:nvSpPr>
      <xdr:spPr>
        <a:xfrm>
          <a:off x="22212300" y="130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96520</xdr:rowOff>
    </xdr:from>
    <xdr:to>
      <xdr:col>112</xdr:col>
      <xdr:colOff>38100</xdr:colOff>
      <xdr:row>77</xdr:row>
      <xdr:rowOff>26670</xdr:rowOff>
    </xdr:to>
    <xdr:sp macro="" textlink="">
      <xdr:nvSpPr>
        <xdr:cNvPr id="853" name="楕円 852"/>
        <xdr:cNvSpPr/>
      </xdr:nvSpPr>
      <xdr:spPr>
        <a:xfrm>
          <a:off x="21272500" y="131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17797</xdr:rowOff>
    </xdr:from>
    <xdr:ext cx="534377" cy="259045"/>
    <xdr:sp macro="" textlink="">
      <xdr:nvSpPr>
        <xdr:cNvPr id="854" name="テキスト ボックス 853"/>
        <xdr:cNvSpPr txBox="1"/>
      </xdr:nvSpPr>
      <xdr:spPr>
        <a:xfrm>
          <a:off x="21056111" y="132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64402</xdr:rowOff>
    </xdr:from>
    <xdr:to>
      <xdr:col>107</xdr:col>
      <xdr:colOff>101600</xdr:colOff>
      <xdr:row>76</xdr:row>
      <xdr:rowOff>166002</xdr:rowOff>
    </xdr:to>
    <xdr:sp macro="" textlink="">
      <xdr:nvSpPr>
        <xdr:cNvPr id="855" name="楕円 854"/>
        <xdr:cNvSpPr/>
      </xdr:nvSpPr>
      <xdr:spPr>
        <a:xfrm>
          <a:off x="20383500" y="130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157129</xdr:rowOff>
    </xdr:from>
    <xdr:ext cx="534377" cy="259045"/>
    <xdr:sp macro="" textlink="">
      <xdr:nvSpPr>
        <xdr:cNvPr id="856" name="テキスト ボックス 855"/>
        <xdr:cNvSpPr txBox="1"/>
      </xdr:nvSpPr>
      <xdr:spPr>
        <a:xfrm>
          <a:off x="20167111" y="1318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1651</xdr:rowOff>
    </xdr:from>
    <xdr:to>
      <xdr:col>102</xdr:col>
      <xdr:colOff>165100</xdr:colOff>
      <xdr:row>77</xdr:row>
      <xdr:rowOff>103251</xdr:rowOff>
    </xdr:to>
    <xdr:sp macro="" textlink="">
      <xdr:nvSpPr>
        <xdr:cNvPr id="857" name="楕円 856"/>
        <xdr:cNvSpPr/>
      </xdr:nvSpPr>
      <xdr:spPr>
        <a:xfrm>
          <a:off x="194945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94378</xdr:rowOff>
    </xdr:from>
    <xdr:ext cx="534377" cy="259045"/>
    <xdr:sp macro="" textlink="">
      <xdr:nvSpPr>
        <xdr:cNvPr id="858" name="テキスト ボックス 857"/>
        <xdr:cNvSpPr txBox="1"/>
      </xdr:nvSpPr>
      <xdr:spPr>
        <a:xfrm>
          <a:off x="19278111" y="132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98806</xdr:rowOff>
    </xdr:from>
    <xdr:to>
      <xdr:col>98</xdr:col>
      <xdr:colOff>38100</xdr:colOff>
      <xdr:row>79</xdr:row>
      <xdr:rowOff>28956</xdr:rowOff>
    </xdr:to>
    <xdr:sp macro="" textlink="">
      <xdr:nvSpPr>
        <xdr:cNvPr id="859" name="楕円 858"/>
        <xdr:cNvSpPr/>
      </xdr:nvSpPr>
      <xdr:spPr>
        <a:xfrm>
          <a:off x="18605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20083</xdr:rowOff>
    </xdr:from>
    <xdr:ext cx="534377" cy="259045"/>
    <xdr:sp macro="" textlink="">
      <xdr:nvSpPr>
        <xdr:cNvPr id="860" name="テキスト ボックス 859"/>
        <xdr:cNvSpPr txBox="1"/>
      </xdr:nvSpPr>
      <xdr:spPr>
        <a:xfrm>
          <a:off x="18389111" y="1356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全費目のうち、類似団体平均を上回ったのは積立金のみであった。約</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億円の前年度繰越金のうち</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億円を財政調整基金やその他の特目基金に積み立てたものだが、積立金の総額は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％の減となり、住民一人当たりのコストは類団平均に近づく結果となった。</a:t>
          </a:r>
          <a:endParaRPr lang="ja-JP" altLang="ja-JP" sz="1400">
            <a:effectLst/>
          </a:endParaRPr>
        </a:p>
        <a:p>
          <a:r>
            <a:rPr kumimoji="1" lang="ja-JP" altLang="ja-JP" sz="1100">
              <a:solidFill>
                <a:schemeClr val="dk1"/>
              </a:solidFill>
              <a:effectLst/>
              <a:latin typeface="+mn-lt"/>
              <a:ea typeface="+mn-ea"/>
              <a:cs typeface="+mn-cs"/>
            </a:rPr>
            <a:t>他の費目で特に大きく増減があったのは普通建設事業費で、住民一人あたりコストは前年度から約１万円下がっている。これは、前年度に完成した総合福祉センターの建設費が皆減となったことなどによる。また、これまで毎年度増加傾向が続いていた扶助費については、前年度から若干の減となった。障害者支援や児童福祉等に係る扶助費は依然として増</a:t>
          </a:r>
          <a:r>
            <a:rPr kumimoji="1" lang="ja-JP" altLang="en-US" sz="1100">
              <a:solidFill>
                <a:schemeClr val="dk1"/>
              </a:solidFill>
              <a:effectLst/>
              <a:latin typeface="+mn-lt"/>
              <a:ea typeface="+mn-ea"/>
              <a:cs typeface="+mn-cs"/>
            </a:rPr>
            <a:t>加が続いたが</a:t>
          </a:r>
          <a:r>
            <a:rPr kumimoji="1" lang="ja-JP" altLang="ja-JP" sz="1100">
              <a:solidFill>
                <a:schemeClr val="dk1"/>
              </a:solidFill>
              <a:effectLst/>
              <a:latin typeface="+mn-lt"/>
              <a:ea typeface="+mn-ea"/>
              <a:cs typeface="+mn-cs"/>
            </a:rPr>
            <a:t>、前年度に実施した臨時福祉給付金の影響により扶助費全体の総額は前年度を下回ることとなった。</a:t>
          </a:r>
          <a:endParaRPr lang="ja-JP" altLang="ja-JP" sz="1400">
            <a:effectLst/>
          </a:endParaRPr>
        </a:p>
        <a:p>
          <a:r>
            <a:rPr kumimoji="1" lang="ja-JP" altLang="ja-JP" sz="1100">
              <a:solidFill>
                <a:schemeClr val="dk1"/>
              </a:solidFill>
              <a:effectLst/>
              <a:latin typeface="+mn-lt"/>
              <a:ea typeface="+mn-ea"/>
              <a:cs typeface="+mn-cs"/>
            </a:rPr>
            <a:t>当市は全体的に人口規模に対するコストは低水準となっているが、平成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年度からの数年間は、市民文化センターの改修やクリーンセンターの長寿命化、また市中心部の駅周辺まちづくり事業など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多額の費用を要する事業が予定されている。普通建設事業費や公債費をはじめ、住民一人当たりコストの増加が見込まれていく中、必要な見直しと積極的な財源確保に努めることで、引き続き健全な財政運営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343,965
338,894
72.11
102,389,785
97,764,527
3,778,412
58,937,842
57,529,925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19957</xdr:rowOff>
    </xdr:from>
    <xdr:to>
      <xdr:col>24</xdr:col>
      <xdr:colOff>63500</xdr:colOff>
      <xdr:row>38</xdr:row>
      <xdr:rowOff>48260</xdr:rowOff>
    </xdr:to>
    <xdr:cxnSp macro="">
      <xdr:nvCxnSpPr>
        <xdr:cNvPr id="63" name="直線コネクタ 62"/>
        <xdr:cNvCxnSpPr/>
      </xdr:nvCxnSpPr>
      <xdr:spPr>
        <a:xfrm>
          <a:off x="3797300" y="6535057"/>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83474</xdr:rowOff>
    </xdr:from>
    <xdr:ext cx="469744" cy="259045"/>
    <xdr:sp macro="" textlink="">
      <xdr:nvSpPr>
        <xdr:cNvPr id="64" name="議会費平均値テキスト"/>
        <xdr:cNvSpPr txBox="1"/>
      </xdr:nvSpPr>
      <xdr:spPr>
        <a:xfrm>
          <a:off x="4686300" y="6084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59690</xdr:rowOff>
    </xdr:from>
    <xdr:to>
      <xdr:col>19</xdr:col>
      <xdr:colOff>177800</xdr:colOff>
      <xdr:row>38</xdr:row>
      <xdr:rowOff>19957</xdr:rowOff>
    </xdr:to>
    <xdr:cxnSp macro="">
      <xdr:nvCxnSpPr>
        <xdr:cNvPr id="66" name="直線コネクタ 65"/>
        <xdr:cNvCxnSpPr/>
      </xdr:nvCxnSpPr>
      <xdr:spPr>
        <a:xfrm>
          <a:off x="2908300" y="6403340"/>
          <a:ext cx="889000" cy="13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168927</xdr:rowOff>
    </xdr:from>
    <xdr:ext cx="469744" cy="259045"/>
    <xdr:sp macro="" textlink="">
      <xdr:nvSpPr>
        <xdr:cNvPr id="68" name="テキスト ボックス 67"/>
        <xdr:cNvSpPr txBox="1"/>
      </xdr:nvSpPr>
      <xdr:spPr>
        <a:xfrm>
          <a:off x="3562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95069</xdr:rowOff>
    </xdr:from>
    <xdr:to>
      <xdr:col>15</xdr:col>
      <xdr:colOff>50800</xdr:colOff>
      <xdr:row>37</xdr:row>
      <xdr:rowOff>59690</xdr:rowOff>
    </xdr:to>
    <xdr:cxnSp macro="">
      <xdr:nvCxnSpPr>
        <xdr:cNvPr id="69" name="直線コネクタ 68"/>
        <xdr:cNvCxnSpPr/>
      </xdr:nvCxnSpPr>
      <xdr:spPr>
        <a:xfrm>
          <a:off x="2019300" y="6267269"/>
          <a:ext cx="889000" cy="13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143346</xdr:rowOff>
    </xdr:from>
    <xdr:ext cx="469744" cy="259045"/>
    <xdr:sp macro="" textlink="">
      <xdr:nvSpPr>
        <xdr:cNvPr id="71" name="テキスト ボックス 70"/>
        <xdr:cNvSpPr txBox="1"/>
      </xdr:nvSpPr>
      <xdr:spPr>
        <a:xfrm>
          <a:off x="2673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95069</xdr:rowOff>
    </xdr:from>
    <xdr:to>
      <xdr:col>10</xdr:col>
      <xdr:colOff>114300</xdr:colOff>
      <xdr:row>37</xdr:row>
      <xdr:rowOff>44450</xdr:rowOff>
    </xdr:to>
    <xdr:cxnSp macro="">
      <xdr:nvCxnSpPr>
        <xdr:cNvPr id="72" name="直線コネクタ 71"/>
        <xdr:cNvCxnSpPr/>
      </xdr:nvCxnSpPr>
      <xdr:spPr>
        <a:xfrm flipV="1">
          <a:off x="1130300" y="6267269"/>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32855</xdr:rowOff>
    </xdr:from>
    <xdr:ext cx="469744" cy="259045"/>
    <xdr:sp macro="" textlink="">
      <xdr:nvSpPr>
        <xdr:cNvPr id="74" name="テキスト ボックス 73"/>
        <xdr:cNvSpPr txBox="1"/>
      </xdr:nvSpPr>
      <xdr:spPr>
        <a:xfrm>
          <a:off x="1784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92727</xdr:rowOff>
    </xdr:from>
    <xdr:ext cx="469744" cy="259045"/>
    <xdr:sp macro="" textlink="">
      <xdr:nvSpPr>
        <xdr:cNvPr id="76" name="テキスト ボックス 75"/>
        <xdr:cNvSpPr txBox="1"/>
      </xdr:nvSpPr>
      <xdr:spPr>
        <a:xfrm>
          <a:off x="895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168910</xdr:rowOff>
    </xdr:from>
    <xdr:to>
      <xdr:col>24</xdr:col>
      <xdr:colOff>114300</xdr:colOff>
      <xdr:row>38</xdr:row>
      <xdr:rowOff>99060</xdr:rowOff>
    </xdr:to>
    <xdr:sp macro="" textlink="">
      <xdr:nvSpPr>
        <xdr:cNvPr id="82" name="楕円 81"/>
        <xdr:cNvSpPr/>
      </xdr:nvSpPr>
      <xdr:spPr>
        <a:xfrm>
          <a:off x="45847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147337</xdr:rowOff>
    </xdr:from>
    <xdr:ext cx="469744" cy="259045"/>
    <xdr:sp macro="" textlink="">
      <xdr:nvSpPr>
        <xdr:cNvPr id="83" name="議会費該当値テキスト"/>
        <xdr:cNvSpPr txBox="1"/>
      </xdr:nvSpPr>
      <xdr:spPr>
        <a:xfrm>
          <a:off x="46863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140607</xdr:rowOff>
    </xdr:from>
    <xdr:to>
      <xdr:col>20</xdr:col>
      <xdr:colOff>38100</xdr:colOff>
      <xdr:row>38</xdr:row>
      <xdr:rowOff>70757</xdr:rowOff>
    </xdr:to>
    <xdr:sp macro="" textlink="">
      <xdr:nvSpPr>
        <xdr:cNvPr id="84" name="楕円 83"/>
        <xdr:cNvSpPr/>
      </xdr:nvSpPr>
      <xdr:spPr>
        <a:xfrm>
          <a:off x="3746500" y="648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61884</xdr:rowOff>
    </xdr:from>
    <xdr:ext cx="469744" cy="259045"/>
    <xdr:sp macro="" textlink="">
      <xdr:nvSpPr>
        <xdr:cNvPr id="85" name="テキスト ボックス 84"/>
        <xdr:cNvSpPr txBox="1"/>
      </xdr:nvSpPr>
      <xdr:spPr>
        <a:xfrm>
          <a:off x="3562428"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8890</xdr:rowOff>
    </xdr:from>
    <xdr:to>
      <xdr:col>15</xdr:col>
      <xdr:colOff>101600</xdr:colOff>
      <xdr:row>37</xdr:row>
      <xdr:rowOff>110490</xdr:rowOff>
    </xdr:to>
    <xdr:sp macro="" textlink="">
      <xdr:nvSpPr>
        <xdr:cNvPr id="86" name="楕円 85"/>
        <xdr:cNvSpPr/>
      </xdr:nvSpPr>
      <xdr:spPr>
        <a:xfrm>
          <a:off x="2857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101617</xdr:rowOff>
    </xdr:from>
    <xdr:ext cx="469744" cy="259045"/>
    <xdr:sp macro="" textlink="">
      <xdr:nvSpPr>
        <xdr:cNvPr id="87" name="テキスト ボックス 86"/>
        <xdr:cNvSpPr txBox="1"/>
      </xdr:nvSpPr>
      <xdr:spPr>
        <a:xfrm>
          <a:off x="2673428"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44269</xdr:rowOff>
    </xdr:from>
    <xdr:to>
      <xdr:col>10</xdr:col>
      <xdr:colOff>165100</xdr:colOff>
      <xdr:row>36</xdr:row>
      <xdr:rowOff>145869</xdr:rowOff>
    </xdr:to>
    <xdr:sp macro="" textlink="">
      <xdr:nvSpPr>
        <xdr:cNvPr id="88" name="楕円 87"/>
        <xdr:cNvSpPr/>
      </xdr:nvSpPr>
      <xdr:spPr>
        <a:xfrm>
          <a:off x="1968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136996</xdr:rowOff>
    </xdr:from>
    <xdr:ext cx="469744" cy="259045"/>
    <xdr:sp macro="" textlink="">
      <xdr:nvSpPr>
        <xdr:cNvPr id="89" name="テキスト ボックス 88"/>
        <xdr:cNvSpPr txBox="1"/>
      </xdr:nvSpPr>
      <xdr:spPr>
        <a:xfrm>
          <a:off x="1784428"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165100</xdr:rowOff>
    </xdr:from>
    <xdr:to>
      <xdr:col>6</xdr:col>
      <xdr:colOff>38100</xdr:colOff>
      <xdr:row>37</xdr:row>
      <xdr:rowOff>95250</xdr:rowOff>
    </xdr:to>
    <xdr:sp macro="" textlink="">
      <xdr:nvSpPr>
        <xdr:cNvPr id="90" name="楕円 89"/>
        <xdr:cNvSpPr/>
      </xdr:nvSpPr>
      <xdr:spPr>
        <a:xfrm>
          <a:off x="1079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86377</xdr:rowOff>
    </xdr:from>
    <xdr:ext cx="469744" cy="259045"/>
    <xdr:sp macro="" textlink="">
      <xdr:nvSpPr>
        <xdr:cNvPr id="91" name="テキスト ボックス 90"/>
        <xdr:cNvSpPr txBox="1"/>
      </xdr:nvSpPr>
      <xdr:spPr>
        <a:xfrm>
          <a:off x="895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112668</xdr:rowOff>
    </xdr:from>
    <xdr:to>
      <xdr:col>24</xdr:col>
      <xdr:colOff>63500</xdr:colOff>
      <xdr:row>58</xdr:row>
      <xdr:rowOff>17037</xdr:rowOff>
    </xdr:to>
    <xdr:cxnSp macro="">
      <xdr:nvCxnSpPr>
        <xdr:cNvPr id="121" name="直線コネクタ 120"/>
        <xdr:cNvCxnSpPr/>
      </xdr:nvCxnSpPr>
      <xdr:spPr>
        <a:xfrm>
          <a:off x="3797300" y="9885318"/>
          <a:ext cx="8382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49845</xdr:rowOff>
    </xdr:from>
    <xdr:ext cx="534377" cy="259045"/>
    <xdr:sp macro="" textlink="">
      <xdr:nvSpPr>
        <xdr:cNvPr id="122" name="総務費平均値テキスト"/>
        <xdr:cNvSpPr txBox="1"/>
      </xdr:nvSpPr>
      <xdr:spPr>
        <a:xfrm>
          <a:off x="4686300" y="9651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112668</xdr:rowOff>
    </xdr:from>
    <xdr:to>
      <xdr:col>19</xdr:col>
      <xdr:colOff>177800</xdr:colOff>
      <xdr:row>57</xdr:row>
      <xdr:rowOff>145853</xdr:rowOff>
    </xdr:to>
    <xdr:cxnSp macro="">
      <xdr:nvCxnSpPr>
        <xdr:cNvPr id="124" name="直線コネクタ 123"/>
        <xdr:cNvCxnSpPr/>
      </xdr:nvCxnSpPr>
      <xdr:spPr>
        <a:xfrm flipV="1">
          <a:off x="2908300" y="9885318"/>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147591</xdr:rowOff>
    </xdr:from>
    <xdr:ext cx="534377" cy="259045"/>
    <xdr:sp macro="" textlink="">
      <xdr:nvSpPr>
        <xdr:cNvPr id="126" name="テキスト ボックス 125"/>
        <xdr:cNvSpPr txBox="1"/>
      </xdr:nvSpPr>
      <xdr:spPr>
        <a:xfrm>
          <a:off x="3530111" y="95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86513</xdr:rowOff>
    </xdr:from>
    <xdr:to>
      <xdr:col>15</xdr:col>
      <xdr:colOff>50800</xdr:colOff>
      <xdr:row>57</xdr:row>
      <xdr:rowOff>145853</xdr:rowOff>
    </xdr:to>
    <xdr:cxnSp macro="">
      <xdr:nvCxnSpPr>
        <xdr:cNvPr id="127" name="直線コネクタ 126"/>
        <xdr:cNvCxnSpPr/>
      </xdr:nvCxnSpPr>
      <xdr:spPr>
        <a:xfrm>
          <a:off x="2019300" y="9859163"/>
          <a:ext cx="889000" cy="5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86513</xdr:rowOff>
    </xdr:from>
    <xdr:to>
      <xdr:col>10</xdr:col>
      <xdr:colOff>114300</xdr:colOff>
      <xdr:row>58</xdr:row>
      <xdr:rowOff>47669</xdr:rowOff>
    </xdr:to>
    <xdr:cxnSp macro="">
      <xdr:nvCxnSpPr>
        <xdr:cNvPr id="130" name="直線コネクタ 129"/>
        <xdr:cNvCxnSpPr/>
      </xdr:nvCxnSpPr>
      <xdr:spPr>
        <a:xfrm flipV="1">
          <a:off x="1130300" y="9859163"/>
          <a:ext cx="889000" cy="13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137687</xdr:rowOff>
    </xdr:from>
    <xdr:to>
      <xdr:col>24</xdr:col>
      <xdr:colOff>114300</xdr:colOff>
      <xdr:row>58</xdr:row>
      <xdr:rowOff>67837</xdr:rowOff>
    </xdr:to>
    <xdr:sp macro="" textlink="">
      <xdr:nvSpPr>
        <xdr:cNvPr id="140" name="楕円 139"/>
        <xdr:cNvSpPr/>
      </xdr:nvSpPr>
      <xdr:spPr>
        <a:xfrm>
          <a:off x="4584700" y="991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116114</xdr:rowOff>
    </xdr:from>
    <xdr:ext cx="534377" cy="259045"/>
    <xdr:sp macro="" textlink="">
      <xdr:nvSpPr>
        <xdr:cNvPr id="141" name="総務費該当値テキスト"/>
        <xdr:cNvSpPr txBox="1"/>
      </xdr:nvSpPr>
      <xdr:spPr>
        <a:xfrm>
          <a:off x="4686300" y="988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61868</xdr:rowOff>
    </xdr:from>
    <xdr:to>
      <xdr:col>20</xdr:col>
      <xdr:colOff>38100</xdr:colOff>
      <xdr:row>57</xdr:row>
      <xdr:rowOff>163468</xdr:rowOff>
    </xdr:to>
    <xdr:sp macro="" textlink="">
      <xdr:nvSpPr>
        <xdr:cNvPr id="142" name="楕円 141"/>
        <xdr:cNvSpPr/>
      </xdr:nvSpPr>
      <xdr:spPr>
        <a:xfrm>
          <a:off x="3746500" y="98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154595</xdr:rowOff>
    </xdr:from>
    <xdr:ext cx="534377" cy="259045"/>
    <xdr:sp macro="" textlink="">
      <xdr:nvSpPr>
        <xdr:cNvPr id="143" name="テキスト ボックス 142"/>
        <xdr:cNvSpPr txBox="1"/>
      </xdr:nvSpPr>
      <xdr:spPr>
        <a:xfrm>
          <a:off x="3530111" y="992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95053</xdr:rowOff>
    </xdr:from>
    <xdr:to>
      <xdr:col>15</xdr:col>
      <xdr:colOff>101600</xdr:colOff>
      <xdr:row>58</xdr:row>
      <xdr:rowOff>25203</xdr:rowOff>
    </xdr:to>
    <xdr:sp macro="" textlink="">
      <xdr:nvSpPr>
        <xdr:cNvPr id="144" name="楕円 143"/>
        <xdr:cNvSpPr/>
      </xdr:nvSpPr>
      <xdr:spPr>
        <a:xfrm>
          <a:off x="2857500" y="98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16330</xdr:rowOff>
    </xdr:from>
    <xdr:ext cx="534377" cy="259045"/>
    <xdr:sp macro="" textlink="">
      <xdr:nvSpPr>
        <xdr:cNvPr id="145" name="テキスト ボックス 144"/>
        <xdr:cNvSpPr txBox="1"/>
      </xdr:nvSpPr>
      <xdr:spPr>
        <a:xfrm>
          <a:off x="2641111" y="9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35713</xdr:rowOff>
    </xdr:from>
    <xdr:to>
      <xdr:col>10</xdr:col>
      <xdr:colOff>165100</xdr:colOff>
      <xdr:row>57</xdr:row>
      <xdr:rowOff>137313</xdr:rowOff>
    </xdr:to>
    <xdr:sp macro="" textlink="">
      <xdr:nvSpPr>
        <xdr:cNvPr id="146" name="楕円 145"/>
        <xdr:cNvSpPr/>
      </xdr:nvSpPr>
      <xdr:spPr>
        <a:xfrm>
          <a:off x="1968500" y="980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128440</xdr:rowOff>
    </xdr:from>
    <xdr:ext cx="534377" cy="259045"/>
    <xdr:sp macro="" textlink="">
      <xdr:nvSpPr>
        <xdr:cNvPr id="147" name="テキスト ボックス 146"/>
        <xdr:cNvSpPr txBox="1"/>
      </xdr:nvSpPr>
      <xdr:spPr>
        <a:xfrm>
          <a:off x="1752111" y="990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168319</xdr:rowOff>
    </xdr:from>
    <xdr:to>
      <xdr:col>6</xdr:col>
      <xdr:colOff>38100</xdr:colOff>
      <xdr:row>58</xdr:row>
      <xdr:rowOff>98469</xdr:rowOff>
    </xdr:to>
    <xdr:sp macro="" textlink="">
      <xdr:nvSpPr>
        <xdr:cNvPr id="148" name="楕円 147"/>
        <xdr:cNvSpPr/>
      </xdr:nvSpPr>
      <xdr:spPr>
        <a:xfrm>
          <a:off x="1079500" y="99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89596</xdr:rowOff>
    </xdr:from>
    <xdr:ext cx="534377" cy="259045"/>
    <xdr:sp macro="" textlink="">
      <xdr:nvSpPr>
        <xdr:cNvPr id="149" name="テキスト ボックス 148"/>
        <xdr:cNvSpPr txBox="1"/>
      </xdr:nvSpPr>
      <xdr:spPr>
        <a:xfrm>
          <a:off x="863111" y="100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52756</xdr:rowOff>
    </xdr:from>
    <xdr:to>
      <xdr:col>24</xdr:col>
      <xdr:colOff>63500</xdr:colOff>
      <xdr:row>77</xdr:row>
      <xdr:rowOff>25</xdr:rowOff>
    </xdr:to>
    <xdr:cxnSp macro="">
      <xdr:nvCxnSpPr>
        <xdr:cNvPr id="179" name="直線コネクタ 178"/>
        <xdr:cNvCxnSpPr/>
      </xdr:nvCxnSpPr>
      <xdr:spPr>
        <a:xfrm>
          <a:off x="3797300" y="13082956"/>
          <a:ext cx="8382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28319</xdr:rowOff>
    </xdr:from>
    <xdr:ext cx="599010" cy="259045"/>
    <xdr:sp macro="" textlink="">
      <xdr:nvSpPr>
        <xdr:cNvPr id="180" name="民生費平均値テキスト"/>
        <xdr:cNvSpPr txBox="1"/>
      </xdr:nvSpPr>
      <xdr:spPr>
        <a:xfrm>
          <a:off x="4686300" y="12887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52756</xdr:rowOff>
    </xdr:from>
    <xdr:to>
      <xdr:col>19</xdr:col>
      <xdr:colOff>177800</xdr:colOff>
      <xdr:row>77</xdr:row>
      <xdr:rowOff>47192</xdr:rowOff>
    </xdr:to>
    <xdr:cxnSp macro="">
      <xdr:nvCxnSpPr>
        <xdr:cNvPr id="182" name="直線コネクタ 181"/>
        <xdr:cNvCxnSpPr/>
      </xdr:nvCxnSpPr>
      <xdr:spPr>
        <a:xfrm flipV="1">
          <a:off x="2908300" y="13082956"/>
          <a:ext cx="889000" cy="1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47192</xdr:rowOff>
    </xdr:from>
    <xdr:to>
      <xdr:col>15</xdr:col>
      <xdr:colOff>50800</xdr:colOff>
      <xdr:row>78</xdr:row>
      <xdr:rowOff>3663</xdr:rowOff>
    </xdr:to>
    <xdr:cxnSp macro="">
      <xdr:nvCxnSpPr>
        <xdr:cNvPr id="185" name="直線コネクタ 184"/>
        <xdr:cNvCxnSpPr/>
      </xdr:nvCxnSpPr>
      <xdr:spPr>
        <a:xfrm flipV="1">
          <a:off x="2019300" y="13248842"/>
          <a:ext cx="889000" cy="1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85279</xdr:rowOff>
    </xdr:from>
    <xdr:ext cx="599010" cy="259045"/>
    <xdr:sp macro="" textlink="">
      <xdr:nvSpPr>
        <xdr:cNvPr id="187" name="テキスト ボックス 186"/>
        <xdr:cNvSpPr txBox="1"/>
      </xdr:nvSpPr>
      <xdr:spPr>
        <a:xfrm>
          <a:off x="2608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3663</xdr:rowOff>
    </xdr:from>
    <xdr:to>
      <xdr:col>10</xdr:col>
      <xdr:colOff>114300</xdr:colOff>
      <xdr:row>79</xdr:row>
      <xdr:rowOff>108172</xdr:rowOff>
    </xdr:to>
    <xdr:cxnSp macro="">
      <xdr:nvCxnSpPr>
        <xdr:cNvPr id="188" name="直線コネクタ 187"/>
        <xdr:cNvCxnSpPr/>
      </xdr:nvCxnSpPr>
      <xdr:spPr>
        <a:xfrm flipV="1">
          <a:off x="1130300" y="13376763"/>
          <a:ext cx="889000" cy="2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4602</xdr:rowOff>
    </xdr:from>
    <xdr:ext cx="599010" cy="259045"/>
    <xdr:sp macro="" textlink="">
      <xdr:nvSpPr>
        <xdr:cNvPr id="190" name="テキスト ボックス 189"/>
        <xdr:cNvSpPr txBox="1"/>
      </xdr:nvSpPr>
      <xdr:spPr>
        <a:xfrm>
          <a:off x="1719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4678</xdr:rowOff>
    </xdr:from>
    <xdr:ext cx="599010" cy="259045"/>
    <xdr:sp macro="" textlink="">
      <xdr:nvSpPr>
        <xdr:cNvPr id="192" name="テキスト ボックス 191"/>
        <xdr:cNvSpPr txBox="1"/>
      </xdr:nvSpPr>
      <xdr:spPr>
        <a:xfrm>
          <a:off x="830795" y="132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120675</xdr:rowOff>
    </xdr:from>
    <xdr:to>
      <xdr:col>24</xdr:col>
      <xdr:colOff>114300</xdr:colOff>
      <xdr:row>77</xdr:row>
      <xdr:rowOff>50825</xdr:rowOff>
    </xdr:to>
    <xdr:sp macro="" textlink="">
      <xdr:nvSpPr>
        <xdr:cNvPr id="198" name="楕円 197"/>
        <xdr:cNvSpPr/>
      </xdr:nvSpPr>
      <xdr:spPr>
        <a:xfrm>
          <a:off x="4584700" y="131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99102</xdr:rowOff>
    </xdr:from>
    <xdr:ext cx="599010" cy="259045"/>
    <xdr:sp macro="" textlink="">
      <xdr:nvSpPr>
        <xdr:cNvPr id="199" name="民生費該当値テキスト"/>
        <xdr:cNvSpPr txBox="1"/>
      </xdr:nvSpPr>
      <xdr:spPr>
        <a:xfrm>
          <a:off x="4686300" y="1312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1956</xdr:rowOff>
    </xdr:from>
    <xdr:to>
      <xdr:col>20</xdr:col>
      <xdr:colOff>38100</xdr:colOff>
      <xdr:row>76</xdr:row>
      <xdr:rowOff>103556</xdr:rowOff>
    </xdr:to>
    <xdr:sp macro="" textlink="">
      <xdr:nvSpPr>
        <xdr:cNvPr id="200" name="楕円 199"/>
        <xdr:cNvSpPr/>
      </xdr:nvSpPr>
      <xdr:spPr>
        <a:xfrm>
          <a:off x="37465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120083</xdr:rowOff>
    </xdr:from>
    <xdr:ext cx="599010" cy="259045"/>
    <xdr:sp macro="" textlink="">
      <xdr:nvSpPr>
        <xdr:cNvPr id="201" name="テキスト ボックス 200"/>
        <xdr:cNvSpPr txBox="1"/>
      </xdr:nvSpPr>
      <xdr:spPr>
        <a:xfrm>
          <a:off x="3497795" y="128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167842</xdr:rowOff>
    </xdr:from>
    <xdr:to>
      <xdr:col>15</xdr:col>
      <xdr:colOff>101600</xdr:colOff>
      <xdr:row>77</xdr:row>
      <xdr:rowOff>97992</xdr:rowOff>
    </xdr:to>
    <xdr:sp macro="" textlink="">
      <xdr:nvSpPr>
        <xdr:cNvPr id="202" name="楕円 201"/>
        <xdr:cNvSpPr/>
      </xdr:nvSpPr>
      <xdr:spPr>
        <a:xfrm>
          <a:off x="28575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89119</xdr:rowOff>
    </xdr:from>
    <xdr:ext cx="599010" cy="259045"/>
    <xdr:sp macro="" textlink="">
      <xdr:nvSpPr>
        <xdr:cNvPr id="203" name="テキスト ボックス 202"/>
        <xdr:cNvSpPr txBox="1"/>
      </xdr:nvSpPr>
      <xdr:spPr>
        <a:xfrm>
          <a:off x="2608795" y="1329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124313</xdr:rowOff>
    </xdr:from>
    <xdr:to>
      <xdr:col>10</xdr:col>
      <xdr:colOff>165100</xdr:colOff>
      <xdr:row>78</xdr:row>
      <xdr:rowOff>54463</xdr:rowOff>
    </xdr:to>
    <xdr:sp macro="" textlink="">
      <xdr:nvSpPr>
        <xdr:cNvPr id="204" name="楕円 203"/>
        <xdr:cNvSpPr/>
      </xdr:nvSpPr>
      <xdr:spPr>
        <a:xfrm>
          <a:off x="1968500" y="133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45590</xdr:rowOff>
    </xdr:from>
    <xdr:ext cx="599010" cy="259045"/>
    <xdr:sp macro="" textlink="">
      <xdr:nvSpPr>
        <xdr:cNvPr id="205" name="テキスト ボックス 204"/>
        <xdr:cNvSpPr txBox="1"/>
      </xdr:nvSpPr>
      <xdr:spPr>
        <a:xfrm>
          <a:off x="1719795" y="1341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57372</xdr:rowOff>
    </xdr:from>
    <xdr:to>
      <xdr:col>6</xdr:col>
      <xdr:colOff>38100</xdr:colOff>
      <xdr:row>79</xdr:row>
      <xdr:rowOff>158972</xdr:rowOff>
    </xdr:to>
    <xdr:sp macro="" textlink="">
      <xdr:nvSpPr>
        <xdr:cNvPr id="206" name="楕円 205"/>
        <xdr:cNvSpPr/>
      </xdr:nvSpPr>
      <xdr:spPr>
        <a:xfrm>
          <a:off x="1079500" y="136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150099</xdr:rowOff>
    </xdr:from>
    <xdr:ext cx="599010" cy="259045"/>
    <xdr:sp macro="" textlink="">
      <xdr:nvSpPr>
        <xdr:cNvPr id="207" name="テキスト ボックス 206"/>
        <xdr:cNvSpPr txBox="1"/>
      </xdr:nvSpPr>
      <xdr:spPr>
        <a:xfrm>
          <a:off x="830795" y="1369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55073</xdr:rowOff>
    </xdr:from>
    <xdr:to>
      <xdr:col>24</xdr:col>
      <xdr:colOff>63500</xdr:colOff>
      <xdr:row>96</xdr:row>
      <xdr:rowOff>129504</xdr:rowOff>
    </xdr:to>
    <xdr:cxnSp macro="">
      <xdr:nvCxnSpPr>
        <xdr:cNvPr id="235" name="直線コネクタ 234"/>
        <xdr:cNvCxnSpPr/>
      </xdr:nvCxnSpPr>
      <xdr:spPr>
        <a:xfrm>
          <a:off x="3797300" y="16342823"/>
          <a:ext cx="838200" cy="24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55073</xdr:rowOff>
    </xdr:from>
    <xdr:to>
      <xdr:col>19</xdr:col>
      <xdr:colOff>177800</xdr:colOff>
      <xdr:row>95</xdr:row>
      <xdr:rowOff>166537</xdr:rowOff>
    </xdr:to>
    <xdr:cxnSp macro="">
      <xdr:nvCxnSpPr>
        <xdr:cNvPr id="238" name="直線コネクタ 237"/>
        <xdr:cNvCxnSpPr/>
      </xdr:nvCxnSpPr>
      <xdr:spPr>
        <a:xfrm flipV="1">
          <a:off x="2908300" y="16342823"/>
          <a:ext cx="889000" cy="1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23296</xdr:rowOff>
    </xdr:from>
    <xdr:to>
      <xdr:col>15</xdr:col>
      <xdr:colOff>50800</xdr:colOff>
      <xdr:row>95</xdr:row>
      <xdr:rowOff>166537</xdr:rowOff>
    </xdr:to>
    <xdr:cxnSp macro="">
      <xdr:nvCxnSpPr>
        <xdr:cNvPr id="241" name="直線コネクタ 240"/>
        <xdr:cNvCxnSpPr/>
      </xdr:nvCxnSpPr>
      <xdr:spPr>
        <a:xfrm>
          <a:off x="2019300" y="16311046"/>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3" name="テキスト ボックス 242"/>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23296</xdr:rowOff>
    </xdr:from>
    <xdr:to>
      <xdr:col>10</xdr:col>
      <xdr:colOff>114300</xdr:colOff>
      <xdr:row>97</xdr:row>
      <xdr:rowOff>24532</xdr:rowOff>
    </xdr:to>
    <xdr:cxnSp macro="">
      <xdr:nvCxnSpPr>
        <xdr:cNvPr id="244" name="直線コネクタ 243"/>
        <xdr:cNvCxnSpPr/>
      </xdr:nvCxnSpPr>
      <xdr:spPr>
        <a:xfrm flipV="1">
          <a:off x="1130300" y="16311046"/>
          <a:ext cx="889000" cy="3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48" name="テキスト ボックス 247"/>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78704</xdr:rowOff>
    </xdr:from>
    <xdr:to>
      <xdr:col>24</xdr:col>
      <xdr:colOff>114300</xdr:colOff>
      <xdr:row>97</xdr:row>
      <xdr:rowOff>8854</xdr:rowOff>
    </xdr:to>
    <xdr:sp macro="" textlink="">
      <xdr:nvSpPr>
        <xdr:cNvPr id="254" name="楕円 253"/>
        <xdr:cNvSpPr/>
      </xdr:nvSpPr>
      <xdr:spPr>
        <a:xfrm>
          <a:off x="4584700" y="165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57131</xdr:rowOff>
    </xdr:from>
    <xdr:ext cx="534377" cy="259045"/>
    <xdr:sp macro="" textlink="">
      <xdr:nvSpPr>
        <xdr:cNvPr id="255" name="衛生費該当値テキスト"/>
        <xdr:cNvSpPr txBox="1"/>
      </xdr:nvSpPr>
      <xdr:spPr>
        <a:xfrm>
          <a:off x="4686300" y="1651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4273</xdr:rowOff>
    </xdr:from>
    <xdr:to>
      <xdr:col>20</xdr:col>
      <xdr:colOff>38100</xdr:colOff>
      <xdr:row>95</xdr:row>
      <xdr:rowOff>105873</xdr:rowOff>
    </xdr:to>
    <xdr:sp macro="" textlink="">
      <xdr:nvSpPr>
        <xdr:cNvPr id="256" name="楕円 255"/>
        <xdr:cNvSpPr/>
      </xdr:nvSpPr>
      <xdr:spPr>
        <a:xfrm>
          <a:off x="3746500" y="162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122400</xdr:rowOff>
    </xdr:from>
    <xdr:ext cx="534377" cy="259045"/>
    <xdr:sp macro="" textlink="">
      <xdr:nvSpPr>
        <xdr:cNvPr id="257" name="テキスト ボックス 256"/>
        <xdr:cNvSpPr txBox="1"/>
      </xdr:nvSpPr>
      <xdr:spPr>
        <a:xfrm>
          <a:off x="3530111" y="160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115737</xdr:rowOff>
    </xdr:from>
    <xdr:to>
      <xdr:col>15</xdr:col>
      <xdr:colOff>101600</xdr:colOff>
      <xdr:row>96</xdr:row>
      <xdr:rowOff>45887</xdr:rowOff>
    </xdr:to>
    <xdr:sp macro="" textlink="">
      <xdr:nvSpPr>
        <xdr:cNvPr id="258" name="楕円 257"/>
        <xdr:cNvSpPr/>
      </xdr:nvSpPr>
      <xdr:spPr>
        <a:xfrm>
          <a:off x="2857500" y="164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37014</xdr:rowOff>
    </xdr:from>
    <xdr:ext cx="534377" cy="259045"/>
    <xdr:sp macro="" textlink="">
      <xdr:nvSpPr>
        <xdr:cNvPr id="259" name="テキスト ボックス 258"/>
        <xdr:cNvSpPr txBox="1"/>
      </xdr:nvSpPr>
      <xdr:spPr>
        <a:xfrm>
          <a:off x="2641111" y="164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143946</xdr:rowOff>
    </xdr:from>
    <xdr:to>
      <xdr:col>10</xdr:col>
      <xdr:colOff>165100</xdr:colOff>
      <xdr:row>95</xdr:row>
      <xdr:rowOff>74096</xdr:rowOff>
    </xdr:to>
    <xdr:sp macro="" textlink="">
      <xdr:nvSpPr>
        <xdr:cNvPr id="260" name="楕円 259"/>
        <xdr:cNvSpPr/>
      </xdr:nvSpPr>
      <xdr:spPr>
        <a:xfrm>
          <a:off x="1968500" y="1626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90623</xdr:rowOff>
    </xdr:from>
    <xdr:ext cx="534377" cy="259045"/>
    <xdr:sp macro="" textlink="">
      <xdr:nvSpPr>
        <xdr:cNvPr id="261" name="テキスト ボックス 260"/>
        <xdr:cNvSpPr txBox="1"/>
      </xdr:nvSpPr>
      <xdr:spPr>
        <a:xfrm>
          <a:off x="1752111" y="160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145182</xdr:rowOff>
    </xdr:from>
    <xdr:to>
      <xdr:col>6</xdr:col>
      <xdr:colOff>38100</xdr:colOff>
      <xdr:row>97</xdr:row>
      <xdr:rowOff>75332</xdr:rowOff>
    </xdr:to>
    <xdr:sp macro="" textlink="">
      <xdr:nvSpPr>
        <xdr:cNvPr id="262" name="楕円 261"/>
        <xdr:cNvSpPr/>
      </xdr:nvSpPr>
      <xdr:spPr>
        <a:xfrm>
          <a:off x="1079500" y="1660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66459</xdr:rowOff>
    </xdr:from>
    <xdr:ext cx="534377" cy="259045"/>
    <xdr:sp macro="" textlink="">
      <xdr:nvSpPr>
        <xdr:cNvPr id="263" name="テキスト ボックス 262"/>
        <xdr:cNvSpPr txBox="1"/>
      </xdr:nvSpPr>
      <xdr:spPr>
        <a:xfrm>
          <a:off x="863111" y="166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59919</xdr:rowOff>
    </xdr:from>
    <xdr:to>
      <xdr:col>55</xdr:col>
      <xdr:colOff>0</xdr:colOff>
      <xdr:row>38</xdr:row>
      <xdr:rowOff>60833</xdr:rowOff>
    </xdr:to>
    <xdr:cxnSp macro="">
      <xdr:nvCxnSpPr>
        <xdr:cNvPr id="290" name="直線コネクタ 289"/>
        <xdr:cNvCxnSpPr/>
      </xdr:nvCxnSpPr>
      <xdr:spPr>
        <a:xfrm>
          <a:off x="9639300" y="657501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60342</xdr:rowOff>
    </xdr:from>
    <xdr:ext cx="378565" cy="259045"/>
    <xdr:sp macro="" textlink="">
      <xdr:nvSpPr>
        <xdr:cNvPr id="291" name="労働費平均値テキスト"/>
        <xdr:cNvSpPr txBox="1"/>
      </xdr:nvSpPr>
      <xdr:spPr>
        <a:xfrm>
          <a:off x="10528300" y="6232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117526</xdr:rowOff>
    </xdr:from>
    <xdr:to>
      <xdr:col>50</xdr:col>
      <xdr:colOff>114300</xdr:colOff>
      <xdr:row>38</xdr:row>
      <xdr:rowOff>59919</xdr:rowOff>
    </xdr:to>
    <xdr:cxnSp macro="">
      <xdr:nvCxnSpPr>
        <xdr:cNvPr id="293" name="直線コネクタ 292"/>
        <xdr:cNvCxnSpPr/>
      </xdr:nvCxnSpPr>
      <xdr:spPr>
        <a:xfrm>
          <a:off x="8750300" y="6461176"/>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128160</xdr:rowOff>
    </xdr:from>
    <xdr:ext cx="469744" cy="259045"/>
    <xdr:sp macro="" textlink="">
      <xdr:nvSpPr>
        <xdr:cNvPr id="295" name="テキスト ボックス 294"/>
        <xdr:cNvSpPr txBox="1"/>
      </xdr:nvSpPr>
      <xdr:spPr>
        <a:xfrm>
          <a:off x="9404428" y="612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117526</xdr:rowOff>
    </xdr:from>
    <xdr:to>
      <xdr:col>45</xdr:col>
      <xdr:colOff>177800</xdr:colOff>
      <xdr:row>38</xdr:row>
      <xdr:rowOff>18999</xdr:rowOff>
    </xdr:to>
    <xdr:cxnSp macro="">
      <xdr:nvCxnSpPr>
        <xdr:cNvPr id="296" name="直線コネクタ 295"/>
        <xdr:cNvCxnSpPr/>
      </xdr:nvCxnSpPr>
      <xdr:spPr>
        <a:xfrm flipV="1">
          <a:off x="7861300" y="6461176"/>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65752</xdr:rowOff>
    </xdr:from>
    <xdr:ext cx="469744" cy="259045"/>
    <xdr:sp macro="" textlink="">
      <xdr:nvSpPr>
        <xdr:cNvPr id="298" name="テキスト ボックス 297"/>
        <xdr:cNvSpPr txBox="1"/>
      </xdr:nvSpPr>
      <xdr:spPr>
        <a:xfrm>
          <a:off x="8515428" y="606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18999</xdr:rowOff>
    </xdr:from>
    <xdr:to>
      <xdr:col>41</xdr:col>
      <xdr:colOff>50800</xdr:colOff>
      <xdr:row>38</xdr:row>
      <xdr:rowOff>39116</xdr:rowOff>
    </xdr:to>
    <xdr:cxnSp macro="">
      <xdr:nvCxnSpPr>
        <xdr:cNvPr id="299" name="直線コネクタ 298"/>
        <xdr:cNvCxnSpPr/>
      </xdr:nvCxnSpPr>
      <xdr:spPr>
        <a:xfrm flipV="1">
          <a:off x="6972300" y="6534099"/>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36263</xdr:rowOff>
    </xdr:from>
    <xdr:ext cx="469744" cy="259045"/>
    <xdr:sp macro="" textlink="">
      <xdr:nvSpPr>
        <xdr:cNvPr id="301" name="テキスト ボックス 300"/>
        <xdr:cNvSpPr txBox="1"/>
      </xdr:nvSpPr>
      <xdr:spPr>
        <a:xfrm>
          <a:off x="7626428"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165650</xdr:rowOff>
    </xdr:from>
    <xdr:ext cx="469744" cy="259045"/>
    <xdr:sp macro="" textlink="">
      <xdr:nvSpPr>
        <xdr:cNvPr id="303" name="テキスト ボックス 302"/>
        <xdr:cNvSpPr txBox="1"/>
      </xdr:nvSpPr>
      <xdr:spPr>
        <a:xfrm>
          <a:off x="6737428" y="599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10033</xdr:rowOff>
    </xdr:from>
    <xdr:to>
      <xdr:col>55</xdr:col>
      <xdr:colOff>50800</xdr:colOff>
      <xdr:row>38</xdr:row>
      <xdr:rowOff>111633</xdr:rowOff>
    </xdr:to>
    <xdr:sp macro="" textlink="">
      <xdr:nvSpPr>
        <xdr:cNvPr id="309" name="楕円 308"/>
        <xdr:cNvSpPr/>
      </xdr:nvSpPr>
      <xdr:spPr>
        <a:xfrm>
          <a:off x="10426700" y="652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96410</xdr:rowOff>
    </xdr:from>
    <xdr:ext cx="378565" cy="259045"/>
    <xdr:sp macro="" textlink="">
      <xdr:nvSpPr>
        <xdr:cNvPr id="310" name="労働費該当値テキスト"/>
        <xdr:cNvSpPr txBox="1"/>
      </xdr:nvSpPr>
      <xdr:spPr>
        <a:xfrm>
          <a:off x="10528300" y="644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9119</xdr:rowOff>
    </xdr:from>
    <xdr:to>
      <xdr:col>50</xdr:col>
      <xdr:colOff>165100</xdr:colOff>
      <xdr:row>38</xdr:row>
      <xdr:rowOff>110719</xdr:rowOff>
    </xdr:to>
    <xdr:sp macro="" textlink="">
      <xdr:nvSpPr>
        <xdr:cNvPr id="311" name="楕円 310"/>
        <xdr:cNvSpPr/>
      </xdr:nvSpPr>
      <xdr:spPr>
        <a:xfrm>
          <a:off x="95885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101846</xdr:rowOff>
    </xdr:from>
    <xdr:ext cx="378565" cy="259045"/>
    <xdr:sp macro="" textlink="">
      <xdr:nvSpPr>
        <xdr:cNvPr id="312" name="テキスト ボックス 311"/>
        <xdr:cNvSpPr txBox="1"/>
      </xdr:nvSpPr>
      <xdr:spPr>
        <a:xfrm>
          <a:off x="9450017" y="6616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66726</xdr:rowOff>
    </xdr:from>
    <xdr:to>
      <xdr:col>46</xdr:col>
      <xdr:colOff>38100</xdr:colOff>
      <xdr:row>37</xdr:row>
      <xdr:rowOff>168326</xdr:rowOff>
    </xdr:to>
    <xdr:sp macro="" textlink="">
      <xdr:nvSpPr>
        <xdr:cNvPr id="313" name="楕円 312"/>
        <xdr:cNvSpPr/>
      </xdr:nvSpPr>
      <xdr:spPr>
        <a:xfrm>
          <a:off x="8699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159453</xdr:rowOff>
    </xdr:from>
    <xdr:ext cx="378565" cy="259045"/>
    <xdr:sp macro="" textlink="">
      <xdr:nvSpPr>
        <xdr:cNvPr id="314" name="テキスト ボックス 313"/>
        <xdr:cNvSpPr txBox="1"/>
      </xdr:nvSpPr>
      <xdr:spPr>
        <a:xfrm>
          <a:off x="8561017" y="650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139649</xdr:rowOff>
    </xdr:from>
    <xdr:to>
      <xdr:col>41</xdr:col>
      <xdr:colOff>101600</xdr:colOff>
      <xdr:row>38</xdr:row>
      <xdr:rowOff>69799</xdr:rowOff>
    </xdr:to>
    <xdr:sp macro="" textlink="">
      <xdr:nvSpPr>
        <xdr:cNvPr id="315" name="楕円 314"/>
        <xdr:cNvSpPr/>
      </xdr:nvSpPr>
      <xdr:spPr>
        <a:xfrm>
          <a:off x="7810500" y="64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60926</xdr:rowOff>
    </xdr:from>
    <xdr:ext cx="378565" cy="259045"/>
    <xdr:sp macro="" textlink="">
      <xdr:nvSpPr>
        <xdr:cNvPr id="316" name="テキスト ボックス 315"/>
        <xdr:cNvSpPr txBox="1"/>
      </xdr:nvSpPr>
      <xdr:spPr>
        <a:xfrm>
          <a:off x="7672017" y="657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159766</xdr:rowOff>
    </xdr:from>
    <xdr:to>
      <xdr:col>36</xdr:col>
      <xdr:colOff>165100</xdr:colOff>
      <xdr:row>38</xdr:row>
      <xdr:rowOff>89916</xdr:rowOff>
    </xdr:to>
    <xdr:sp macro="" textlink="">
      <xdr:nvSpPr>
        <xdr:cNvPr id="317" name="楕円 316"/>
        <xdr:cNvSpPr/>
      </xdr:nvSpPr>
      <xdr:spPr>
        <a:xfrm>
          <a:off x="6921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81043</xdr:rowOff>
    </xdr:from>
    <xdr:ext cx="378565" cy="259045"/>
    <xdr:sp macro="" textlink="">
      <xdr:nvSpPr>
        <xdr:cNvPr id="318" name="テキスト ボックス 317"/>
        <xdr:cNvSpPr txBox="1"/>
      </xdr:nvSpPr>
      <xdr:spPr>
        <a:xfrm>
          <a:off x="6783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108976</xdr:rowOff>
    </xdr:from>
    <xdr:to>
      <xdr:col>55</xdr:col>
      <xdr:colOff>0</xdr:colOff>
      <xdr:row>58</xdr:row>
      <xdr:rowOff>111765</xdr:rowOff>
    </xdr:to>
    <xdr:cxnSp macro="">
      <xdr:nvCxnSpPr>
        <xdr:cNvPr id="345" name="直線コネクタ 344"/>
        <xdr:cNvCxnSpPr/>
      </xdr:nvCxnSpPr>
      <xdr:spPr>
        <a:xfrm flipV="1">
          <a:off x="9639300" y="10053076"/>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104130</xdr:rowOff>
    </xdr:from>
    <xdr:to>
      <xdr:col>50</xdr:col>
      <xdr:colOff>114300</xdr:colOff>
      <xdr:row>58</xdr:row>
      <xdr:rowOff>111765</xdr:rowOff>
    </xdr:to>
    <xdr:cxnSp macro="">
      <xdr:nvCxnSpPr>
        <xdr:cNvPr id="348" name="直線コネクタ 347"/>
        <xdr:cNvCxnSpPr/>
      </xdr:nvCxnSpPr>
      <xdr:spPr>
        <a:xfrm>
          <a:off x="8750300" y="10048230"/>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97317</xdr:rowOff>
    </xdr:from>
    <xdr:to>
      <xdr:col>45</xdr:col>
      <xdr:colOff>177800</xdr:colOff>
      <xdr:row>58</xdr:row>
      <xdr:rowOff>104130</xdr:rowOff>
    </xdr:to>
    <xdr:cxnSp macro="">
      <xdr:nvCxnSpPr>
        <xdr:cNvPr id="351" name="直線コネクタ 350"/>
        <xdr:cNvCxnSpPr/>
      </xdr:nvCxnSpPr>
      <xdr:spPr>
        <a:xfrm>
          <a:off x="7861300" y="10041417"/>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97317</xdr:rowOff>
    </xdr:from>
    <xdr:to>
      <xdr:col>41</xdr:col>
      <xdr:colOff>50800</xdr:colOff>
      <xdr:row>58</xdr:row>
      <xdr:rowOff>109844</xdr:rowOff>
    </xdr:to>
    <xdr:cxnSp macro="">
      <xdr:nvCxnSpPr>
        <xdr:cNvPr id="354" name="直線コネクタ 353"/>
        <xdr:cNvCxnSpPr/>
      </xdr:nvCxnSpPr>
      <xdr:spPr>
        <a:xfrm flipV="1">
          <a:off x="6972300" y="10041417"/>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139270</xdr:rowOff>
    </xdr:from>
    <xdr:ext cx="469744" cy="259045"/>
    <xdr:sp macro="" textlink="">
      <xdr:nvSpPr>
        <xdr:cNvPr id="356" name="テキスト ボックス 355"/>
        <xdr:cNvSpPr txBox="1"/>
      </xdr:nvSpPr>
      <xdr:spPr>
        <a:xfrm>
          <a:off x="7626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58176</xdr:rowOff>
    </xdr:from>
    <xdr:to>
      <xdr:col>55</xdr:col>
      <xdr:colOff>50800</xdr:colOff>
      <xdr:row>58</xdr:row>
      <xdr:rowOff>159776</xdr:rowOff>
    </xdr:to>
    <xdr:sp macro="" textlink="">
      <xdr:nvSpPr>
        <xdr:cNvPr id="364" name="楕円 363"/>
        <xdr:cNvSpPr/>
      </xdr:nvSpPr>
      <xdr:spPr>
        <a:xfrm>
          <a:off x="10426700" y="1000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144553</xdr:rowOff>
    </xdr:from>
    <xdr:ext cx="378565" cy="259045"/>
    <xdr:sp macro="" textlink="">
      <xdr:nvSpPr>
        <xdr:cNvPr id="365" name="農林水産業費該当値テキスト"/>
        <xdr:cNvSpPr txBox="1"/>
      </xdr:nvSpPr>
      <xdr:spPr>
        <a:xfrm>
          <a:off x="10528300" y="991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60965</xdr:rowOff>
    </xdr:from>
    <xdr:to>
      <xdr:col>50</xdr:col>
      <xdr:colOff>165100</xdr:colOff>
      <xdr:row>58</xdr:row>
      <xdr:rowOff>162565</xdr:rowOff>
    </xdr:to>
    <xdr:sp macro="" textlink="">
      <xdr:nvSpPr>
        <xdr:cNvPr id="366" name="楕円 365"/>
        <xdr:cNvSpPr/>
      </xdr:nvSpPr>
      <xdr:spPr>
        <a:xfrm>
          <a:off x="9588500" y="100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153692</xdr:rowOff>
    </xdr:from>
    <xdr:ext cx="378565" cy="259045"/>
    <xdr:sp macro="" textlink="">
      <xdr:nvSpPr>
        <xdr:cNvPr id="367" name="テキスト ボックス 366"/>
        <xdr:cNvSpPr txBox="1"/>
      </xdr:nvSpPr>
      <xdr:spPr>
        <a:xfrm>
          <a:off x="9450017" y="10097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53330</xdr:rowOff>
    </xdr:from>
    <xdr:to>
      <xdr:col>46</xdr:col>
      <xdr:colOff>38100</xdr:colOff>
      <xdr:row>58</xdr:row>
      <xdr:rowOff>154930</xdr:rowOff>
    </xdr:to>
    <xdr:sp macro="" textlink="">
      <xdr:nvSpPr>
        <xdr:cNvPr id="368" name="楕円 367"/>
        <xdr:cNvSpPr/>
      </xdr:nvSpPr>
      <xdr:spPr>
        <a:xfrm>
          <a:off x="8699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146057</xdr:rowOff>
    </xdr:from>
    <xdr:ext cx="378565" cy="259045"/>
    <xdr:sp macro="" textlink="">
      <xdr:nvSpPr>
        <xdr:cNvPr id="369" name="テキスト ボックス 368"/>
        <xdr:cNvSpPr txBox="1"/>
      </xdr:nvSpPr>
      <xdr:spPr>
        <a:xfrm>
          <a:off x="8561017" y="1009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46517</xdr:rowOff>
    </xdr:from>
    <xdr:to>
      <xdr:col>41</xdr:col>
      <xdr:colOff>101600</xdr:colOff>
      <xdr:row>58</xdr:row>
      <xdr:rowOff>148117</xdr:rowOff>
    </xdr:to>
    <xdr:sp macro="" textlink="">
      <xdr:nvSpPr>
        <xdr:cNvPr id="370" name="楕円 369"/>
        <xdr:cNvSpPr/>
      </xdr:nvSpPr>
      <xdr:spPr>
        <a:xfrm>
          <a:off x="7810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139244</xdr:rowOff>
    </xdr:from>
    <xdr:ext cx="378565" cy="259045"/>
    <xdr:sp macro="" textlink="">
      <xdr:nvSpPr>
        <xdr:cNvPr id="371" name="テキスト ボックス 370"/>
        <xdr:cNvSpPr txBox="1"/>
      </xdr:nvSpPr>
      <xdr:spPr>
        <a:xfrm>
          <a:off x="7672017" y="1008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59044</xdr:rowOff>
    </xdr:from>
    <xdr:to>
      <xdr:col>36</xdr:col>
      <xdr:colOff>165100</xdr:colOff>
      <xdr:row>58</xdr:row>
      <xdr:rowOff>160644</xdr:rowOff>
    </xdr:to>
    <xdr:sp macro="" textlink="">
      <xdr:nvSpPr>
        <xdr:cNvPr id="372" name="楕円 371"/>
        <xdr:cNvSpPr/>
      </xdr:nvSpPr>
      <xdr:spPr>
        <a:xfrm>
          <a:off x="6921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151771</xdr:rowOff>
    </xdr:from>
    <xdr:ext cx="378565" cy="259045"/>
    <xdr:sp macro="" textlink="">
      <xdr:nvSpPr>
        <xdr:cNvPr id="373" name="テキスト ボックス 372"/>
        <xdr:cNvSpPr txBox="1"/>
      </xdr:nvSpPr>
      <xdr:spPr>
        <a:xfrm>
          <a:off x="6783017" y="1009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10389</xdr:rowOff>
    </xdr:from>
    <xdr:to>
      <xdr:col>55</xdr:col>
      <xdr:colOff>0</xdr:colOff>
      <xdr:row>79</xdr:row>
      <xdr:rowOff>21171</xdr:rowOff>
    </xdr:to>
    <xdr:cxnSp macro="">
      <xdr:nvCxnSpPr>
        <xdr:cNvPr id="402" name="直線コネクタ 401"/>
        <xdr:cNvCxnSpPr/>
      </xdr:nvCxnSpPr>
      <xdr:spPr>
        <a:xfrm>
          <a:off x="9639300" y="13554939"/>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2635</xdr:rowOff>
    </xdr:from>
    <xdr:to>
      <xdr:col>50</xdr:col>
      <xdr:colOff>114300</xdr:colOff>
      <xdr:row>79</xdr:row>
      <xdr:rowOff>10389</xdr:rowOff>
    </xdr:to>
    <xdr:cxnSp macro="">
      <xdr:nvCxnSpPr>
        <xdr:cNvPr id="405" name="直線コネクタ 404"/>
        <xdr:cNvCxnSpPr/>
      </xdr:nvCxnSpPr>
      <xdr:spPr>
        <a:xfrm>
          <a:off x="8750300" y="13547185"/>
          <a:ext cx="889000" cy="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157721</xdr:rowOff>
    </xdr:from>
    <xdr:to>
      <xdr:col>45</xdr:col>
      <xdr:colOff>177800</xdr:colOff>
      <xdr:row>79</xdr:row>
      <xdr:rowOff>2635</xdr:rowOff>
    </xdr:to>
    <xdr:cxnSp macro="">
      <xdr:nvCxnSpPr>
        <xdr:cNvPr id="408" name="直線コネクタ 407"/>
        <xdr:cNvCxnSpPr/>
      </xdr:nvCxnSpPr>
      <xdr:spPr>
        <a:xfrm>
          <a:off x="7861300" y="13530821"/>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157721</xdr:rowOff>
    </xdr:from>
    <xdr:to>
      <xdr:col>41</xdr:col>
      <xdr:colOff>50800</xdr:colOff>
      <xdr:row>79</xdr:row>
      <xdr:rowOff>24161</xdr:rowOff>
    </xdr:to>
    <xdr:cxnSp macro="">
      <xdr:nvCxnSpPr>
        <xdr:cNvPr id="411" name="直線コネクタ 410"/>
        <xdr:cNvCxnSpPr/>
      </xdr:nvCxnSpPr>
      <xdr:spPr>
        <a:xfrm flipV="1">
          <a:off x="6972300" y="13530821"/>
          <a:ext cx="889000" cy="3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141821</xdr:rowOff>
    </xdr:from>
    <xdr:to>
      <xdr:col>55</xdr:col>
      <xdr:colOff>50800</xdr:colOff>
      <xdr:row>79</xdr:row>
      <xdr:rowOff>71971</xdr:rowOff>
    </xdr:to>
    <xdr:sp macro="" textlink="">
      <xdr:nvSpPr>
        <xdr:cNvPr id="421" name="楕円 420"/>
        <xdr:cNvSpPr/>
      </xdr:nvSpPr>
      <xdr:spPr>
        <a:xfrm>
          <a:off x="104267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56748</xdr:rowOff>
    </xdr:from>
    <xdr:ext cx="469744" cy="259045"/>
    <xdr:sp macro="" textlink="">
      <xdr:nvSpPr>
        <xdr:cNvPr id="422" name="商工費該当値テキスト"/>
        <xdr:cNvSpPr txBox="1"/>
      </xdr:nvSpPr>
      <xdr:spPr>
        <a:xfrm>
          <a:off x="10528300" y="1342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131039</xdr:rowOff>
    </xdr:from>
    <xdr:to>
      <xdr:col>50</xdr:col>
      <xdr:colOff>165100</xdr:colOff>
      <xdr:row>79</xdr:row>
      <xdr:rowOff>61189</xdr:rowOff>
    </xdr:to>
    <xdr:sp macro="" textlink="">
      <xdr:nvSpPr>
        <xdr:cNvPr id="423" name="楕円 422"/>
        <xdr:cNvSpPr/>
      </xdr:nvSpPr>
      <xdr:spPr>
        <a:xfrm>
          <a:off x="9588500" y="135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52316</xdr:rowOff>
    </xdr:from>
    <xdr:ext cx="469744" cy="259045"/>
    <xdr:sp macro="" textlink="">
      <xdr:nvSpPr>
        <xdr:cNvPr id="424" name="テキスト ボックス 423"/>
        <xdr:cNvSpPr txBox="1"/>
      </xdr:nvSpPr>
      <xdr:spPr>
        <a:xfrm>
          <a:off x="9404428" y="1359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123285</xdr:rowOff>
    </xdr:from>
    <xdr:to>
      <xdr:col>46</xdr:col>
      <xdr:colOff>38100</xdr:colOff>
      <xdr:row>79</xdr:row>
      <xdr:rowOff>53435</xdr:rowOff>
    </xdr:to>
    <xdr:sp macro="" textlink="">
      <xdr:nvSpPr>
        <xdr:cNvPr id="425" name="楕円 424"/>
        <xdr:cNvSpPr/>
      </xdr:nvSpPr>
      <xdr:spPr>
        <a:xfrm>
          <a:off x="8699500" y="1349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44562</xdr:rowOff>
    </xdr:from>
    <xdr:ext cx="469744" cy="259045"/>
    <xdr:sp macro="" textlink="">
      <xdr:nvSpPr>
        <xdr:cNvPr id="426" name="テキスト ボックス 425"/>
        <xdr:cNvSpPr txBox="1"/>
      </xdr:nvSpPr>
      <xdr:spPr>
        <a:xfrm>
          <a:off x="8515428" y="135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106921</xdr:rowOff>
    </xdr:from>
    <xdr:to>
      <xdr:col>41</xdr:col>
      <xdr:colOff>101600</xdr:colOff>
      <xdr:row>79</xdr:row>
      <xdr:rowOff>37071</xdr:rowOff>
    </xdr:to>
    <xdr:sp macro="" textlink="">
      <xdr:nvSpPr>
        <xdr:cNvPr id="427" name="楕円 426"/>
        <xdr:cNvSpPr/>
      </xdr:nvSpPr>
      <xdr:spPr>
        <a:xfrm>
          <a:off x="7810500" y="134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28198</xdr:rowOff>
    </xdr:from>
    <xdr:ext cx="469744" cy="259045"/>
    <xdr:sp macro="" textlink="">
      <xdr:nvSpPr>
        <xdr:cNvPr id="428" name="テキスト ボックス 427"/>
        <xdr:cNvSpPr txBox="1"/>
      </xdr:nvSpPr>
      <xdr:spPr>
        <a:xfrm>
          <a:off x="7626428" y="1357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144811</xdr:rowOff>
    </xdr:from>
    <xdr:to>
      <xdr:col>36</xdr:col>
      <xdr:colOff>165100</xdr:colOff>
      <xdr:row>79</xdr:row>
      <xdr:rowOff>74961</xdr:rowOff>
    </xdr:to>
    <xdr:sp macro="" textlink="">
      <xdr:nvSpPr>
        <xdr:cNvPr id="429" name="楕円 428"/>
        <xdr:cNvSpPr/>
      </xdr:nvSpPr>
      <xdr:spPr>
        <a:xfrm>
          <a:off x="6921500" y="135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66088</xdr:rowOff>
    </xdr:from>
    <xdr:ext cx="469744" cy="259045"/>
    <xdr:sp macro="" textlink="">
      <xdr:nvSpPr>
        <xdr:cNvPr id="430" name="テキスト ボックス 429"/>
        <xdr:cNvSpPr txBox="1"/>
      </xdr:nvSpPr>
      <xdr:spPr>
        <a:xfrm>
          <a:off x="6737428" y="1361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134728</xdr:rowOff>
    </xdr:from>
    <xdr:to>
      <xdr:col>55</xdr:col>
      <xdr:colOff>0</xdr:colOff>
      <xdr:row>99</xdr:row>
      <xdr:rowOff>48355</xdr:rowOff>
    </xdr:to>
    <xdr:cxnSp macro="">
      <xdr:nvCxnSpPr>
        <xdr:cNvPr id="460" name="直線コネクタ 459"/>
        <xdr:cNvCxnSpPr/>
      </xdr:nvCxnSpPr>
      <xdr:spPr>
        <a:xfrm flipV="1">
          <a:off x="9639300" y="16936828"/>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122045</xdr:rowOff>
    </xdr:from>
    <xdr:ext cx="534377" cy="259045"/>
    <xdr:sp macro="" textlink="">
      <xdr:nvSpPr>
        <xdr:cNvPr id="461" name="土木費平均値テキスト"/>
        <xdr:cNvSpPr txBox="1"/>
      </xdr:nvSpPr>
      <xdr:spPr>
        <a:xfrm>
          <a:off x="10528300" y="16409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48355</xdr:rowOff>
    </xdr:from>
    <xdr:to>
      <xdr:col>50</xdr:col>
      <xdr:colOff>114300</xdr:colOff>
      <xdr:row>99</xdr:row>
      <xdr:rowOff>70396</xdr:rowOff>
    </xdr:to>
    <xdr:cxnSp macro="">
      <xdr:nvCxnSpPr>
        <xdr:cNvPr id="463" name="直線コネクタ 462"/>
        <xdr:cNvCxnSpPr/>
      </xdr:nvCxnSpPr>
      <xdr:spPr>
        <a:xfrm flipV="1">
          <a:off x="8750300" y="17021905"/>
          <a:ext cx="889000" cy="2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5" name="テキスト ボックス 464"/>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34468</xdr:rowOff>
    </xdr:from>
    <xdr:to>
      <xdr:col>45</xdr:col>
      <xdr:colOff>177800</xdr:colOff>
      <xdr:row>99</xdr:row>
      <xdr:rowOff>70396</xdr:rowOff>
    </xdr:to>
    <xdr:cxnSp macro="">
      <xdr:nvCxnSpPr>
        <xdr:cNvPr id="466" name="直線コネクタ 465"/>
        <xdr:cNvCxnSpPr/>
      </xdr:nvCxnSpPr>
      <xdr:spPr>
        <a:xfrm>
          <a:off x="7861300" y="17008018"/>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63543</xdr:rowOff>
    </xdr:from>
    <xdr:ext cx="534377" cy="259045"/>
    <xdr:sp macro="" textlink="">
      <xdr:nvSpPr>
        <xdr:cNvPr id="468" name="テキスト ボックス 467"/>
        <xdr:cNvSpPr txBox="1"/>
      </xdr:nvSpPr>
      <xdr:spPr>
        <a:xfrm>
          <a:off x="8483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10464</xdr:rowOff>
    </xdr:from>
    <xdr:to>
      <xdr:col>41</xdr:col>
      <xdr:colOff>50800</xdr:colOff>
      <xdr:row>99</xdr:row>
      <xdr:rowOff>34468</xdr:rowOff>
    </xdr:to>
    <xdr:cxnSp macro="">
      <xdr:nvCxnSpPr>
        <xdr:cNvPr id="469" name="直線コネクタ 468"/>
        <xdr:cNvCxnSpPr/>
      </xdr:nvCxnSpPr>
      <xdr:spPr>
        <a:xfrm>
          <a:off x="6972300" y="16984014"/>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44759</xdr:rowOff>
    </xdr:from>
    <xdr:ext cx="534377" cy="259045"/>
    <xdr:sp macro="" textlink="">
      <xdr:nvSpPr>
        <xdr:cNvPr id="471" name="テキスト ボックス 470"/>
        <xdr:cNvSpPr txBox="1"/>
      </xdr:nvSpPr>
      <xdr:spPr>
        <a:xfrm>
          <a:off x="7594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162031</xdr:rowOff>
    </xdr:from>
    <xdr:ext cx="534377" cy="259045"/>
    <xdr:sp macro="" textlink="">
      <xdr:nvSpPr>
        <xdr:cNvPr id="473" name="テキスト ボックス 472"/>
        <xdr:cNvSpPr txBox="1"/>
      </xdr:nvSpPr>
      <xdr:spPr>
        <a:xfrm>
          <a:off x="6705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83928</xdr:rowOff>
    </xdr:from>
    <xdr:to>
      <xdr:col>55</xdr:col>
      <xdr:colOff>50800</xdr:colOff>
      <xdr:row>99</xdr:row>
      <xdr:rowOff>14078</xdr:rowOff>
    </xdr:to>
    <xdr:sp macro="" textlink="">
      <xdr:nvSpPr>
        <xdr:cNvPr id="479" name="楕円 478"/>
        <xdr:cNvSpPr/>
      </xdr:nvSpPr>
      <xdr:spPr>
        <a:xfrm>
          <a:off x="10426700" y="168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170305</xdr:rowOff>
    </xdr:from>
    <xdr:ext cx="534377" cy="259045"/>
    <xdr:sp macro="" textlink="">
      <xdr:nvSpPr>
        <xdr:cNvPr id="480" name="土木費該当値テキスト"/>
        <xdr:cNvSpPr txBox="1"/>
      </xdr:nvSpPr>
      <xdr:spPr>
        <a:xfrm>
          <a:off x="10528300" y="168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169005</xdr:rowOff>
    </xdr:from>
    <xdr:to>
      <xdr:col>50</xdr:col>
      <xdr:colOff>165100</xdr:colOff>
      <xdr:row>99</xdr:row>
      <xdr:rowOff>99155</xdr:rowOff>
    </xdr:to>
    <xdr:sp macro="" textlink="">
      <xdr:nvSpPr>
        <xdr:cNvPr id="481" name="楕円 480"/>
        <xdr:cNvSpPr/>
      </xdr:nvSpPr>
      <xdr:spPr>
        <a:xfrm>
          <a:off x="9588500" y="1697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90282</xdr:rowOff>
    </xdr:from>
    <xdr:ext cx="534377" cy="259045"/>
    <xdr:sp macro="" textlink="">
      <xdr:nvSpPr>
        <xdr:cNvPr id="482" name="テキスト ボックス 481"/>
        <xdr:cNvSpPr txBox="1"/>
      </xdr:nvSpPr>
      <xdr:spPr>
        <a:xfrm>
          <a:off x="9372111" y="1706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19596</xdr:rowOff>
    </xdr:from>
    <xdr:to>
      <xdr:col>46</xdr:col>
      <xdr:colOff>38100</xdr:colOff>
      <xdr:row>99</xdr:row>
      <xdr:rowOff>121196</xdr:rowOff>
    </xdr:to>
    <xdr:sp macro="" textlink="">
      <xdr:nvSpPr>
        <xdr:cNvPr id="483" name="楕円 482"/>
        <xdr:cNvSpPr/>
      </xdr:nvSpPr>
      <xdr:spPr>
        <a:xfrm>
          <a:off x="8699500" y="169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112323</xdr:rowOff>
    </xdr:from>
    <xdr:ext cx="534377" cy="259045"/>
    <xdr:sp macro="" textlink="">
      <xdr:nvSpPr>
        <xdr:cNvPr id="484" name="テキスト ボックス 483"/>
        <xdr:cNvSpPr txBox="1"/>
      </xdr:nvSpPr>
      <xdr:spPr>
        <a:xfrm>
          <a:off x="8483111" y="170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155118</xdr:rowOff>
    </xdr:from>
    <xdr:to>
      <xdr:col>41</xdr:col>
      <xdr:colOff>101600</xdr:colOff>
      <xdr:row>99</xdr:row>
      <xdr:rowOff>85268</xdr:rowOff>
    </xdr:to>
    <xdr:sp macro="" textlink="">
      <xdr:nvSpPr>
        <xdr:cNvPr id="485" name="楕円 484"/>
        <xdr:cNvSpPr/>
      </xdr:nvSpPr>
      <xdr:spPr>
        <a:xfrm>
          <a:off x="7810500" y="1695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76395</xdr:rowOff>
    </xdr:from>
    <xdr:ext cx="534377" cy="259045"/>
    <xdr:sp macro="" textlink="">
      <xdr:nvSpPr>
        <xdr:cNvPr id="486" name="テキスト ボックス 485"/>
        <xdr:cNvSpPr txBox="1"/>
      </xdr:nvSpPr>
      <xdr:spPr>
        <a:xfrm>
          <a:off x="7594111" y="170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131114</xdr:rowOff>
    </xdr:from>
    <xdr:to>
      <xdr:col>36</xdr:col>
      <xdr:colOff>165100</xdr:colOff>
      <xdr:row>99</xdr:row>
      <xdr:rowOff>61264</xdr:rowOff>
    </xdr:to>
    <xdr:sp macro="" textlink="">
      <xdr:nvSpPr>
        <xdr:cNvPr id="487" name="楕円 486"/>
        <xdr:cNvSpPr/>
      </xdr:nvSpPr>
      <xdr:spPr>
        <a:xfrm>
          <a:off x="6921500" y="169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52391</xdr:rowOff>
    </xdr:from>
    <xdr:ext cx="534377" cy="259045"/>
    <xdr:sp macro="" textlink="">
      <xdr:nvSpPr>
        <xdr:cNvPr id="488" name="テキスト ボックス 487"/>
        <xdr:cNvSpPr txBox="1"/>
      </xdr:nvSpPr>
      <xdr:spPr>
        <a:xfrm>
          <a:off x="6705111" y="170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41656</xdr:rowOff>
    </xdr:from>
    <xdr:to>
      <xdr:col>85</xdr:col>
      <xdr:colOff>127000</xdr:colOff>
      <xdr:row>37</xdr:row>
      <xdr:rowOff>50546</xdr:rowOff>
    </xdr:to>
    <xdr:cxnSp macro="">
      <xdr:nvCxnSpPr>
        <xdr:cNvPr id="518" name="直線コネクタ 517"/>
        <xdr:cNvCxnSpPr/>
      </xdr:nvCxnSpPr>
      <xdr:spPr>
        <a:xfrm>
          <a:off x="15481300" y="6385306"/>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19"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113157</xdr:rowOff>
    </xdr:from>
    <xdr:to>
      <xdr:col>81</xdr:col>
      <xdr:colOff>50800</xdr:colOff>
      <xdr:row>37</xdr:row>
      <xdr:rowOff>41656</xdr:rowOff>
    </xdr:to>
    <xdr:cxnSp macro="">
      <xdr:nvCxnSpPr>
        <xdr:cNvPr id="521" name="直線コネクタ 520"/>
        <xdr:cNvCxnSpPr/>
      </xdr:nvCxnSpPr>
      <xdr:spPr>
        <a:xfrm>
          <a:off x="14592300" y="6285357"/>
          <a:ext cx="8890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3" name="テキスト ボックス 522"/>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113157</xdr:rowOff>
    </xdr:from>
    <xdr:to>
      <xdr:col>76</xdr:col>
      <xdr:colOff>114300</xdr:colOff>
      <xdr:row>36</xdr:row>
      <xdr:rowOff>153035</xdr:rowOff>
    </xdr:to>
    <xdr:cxnSp macro="">
      <xdr:nvCxnSpPr>
        <xdr:cNvPr id="524" name="直線コネクタ 523"/>
        <xdr:cNvCxnSpPr/>
      </xdr:nvCxnSpPr>
      <xdr:spPr>
        <a:xfrm flipV="1">
          <a:off x="13703300" y="6285357"/>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153035</xdr:rowOff>
    </xdr:from>
    <xdr:to>
      <xdr:col>71</xdr:col>
      <xdr:colOff>177800</xdr:colOff>
      <xdr:row>37</xdr:row>
      <xdr:rowOff>50673</xdr:rowOff>
    </xdr:to>
    <xdr:cxnSp macro="">
      <xdr:nvCxnSpPr>
        <xdr:cNvPr id="527" name="直線コネクタ 526"/>
        <xdr:cNvCxnSpPr/>
      </xdr:nvCxnSpPr>
      <xdr:spPr>
        <a:xfrm flipV="1">
          <a:off x="12814300" y="6325235"/>
          <a:ext cx="889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1" name="テキスト ボックス 530"/>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171196</xdr:rowOff>
    </xdr:from>
    <xdr:to>
      <xdr:col>85</xdr:col>
      <xdr:colOff>177800</xdr:colOff>
      <xdr:row>37</xdr:row>
      <xdr:rowOff>101346</xdr:rowOff>
    </xdr:to>
    <xdr:sp macro="" textlink="">
      <xdr:nvSpPr>
        <xdr:cNvPr id="537" name="楕円 536"/>
        <xdr:cNvSpPr/>
      </xdr:nvSpPr>
      <xdr:spPr>
        <a:xfrm>
          <a:off x="16268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149623</xdr:rowOff>
    </xdr:from>
    <xdr:ext cx="534377" cy="259045"/>
    <xdr:sp macro="" textlink="">
      <xdr:nvSpPr>
        <xdr:cNvPr id="538" name="消防費該当値テキスト"/>
        <xdr:cNvSpPr txBox="1"/>
      </xdr:nvSpPr>
      <xdr:spPr>
        <a:xfrm>
          <a:off x="16370300" y="632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162306</xdr:rowOff>
    </xdr:from>
    <xdr:to>
      <xdr:col>81</xdr:col>
      <xdr:colOff>101600</xdr:colOff>
      <xdr:row>37</xdr:row>
      <xdr:rowOff>92456</xdr:rowOff>
    </xdr:to>
    <xdr:sp macro="" textlink="">
      <xdr:nvSpPr>
        <xdr:cNvPr id="539" name="楕円 538"/>
        <xdr:cNvSpPr/>
      </xdr:nvSpPr>
      <xdr:spPr>
        <a:xfrm>
          <a:off x="15430500" y="63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83583</xdr:rowOff>
    </xdr:from>
    <xdr:ext cx="534377" cy="259045"/>
    <xdr:sp macro="" textlink="">
      <xdr:nvSpPr>
        <xdr:cNvPr id="540" name="テキスト ボックス 539"/>
        <xdr:cNvSpPr txBox="1"/>
      </xdr:nvSpPr>
      <xdr:spPr>
        <a:xfrm>
          <a:off x="15214111" y="64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62357</xdr:rowOff>
    </xdr:from>
    <xdr:to>
      <xdr:col>76</xdr:col>
      <xdr:colOff>165100</xdr:colOff>
      <xdr:row>36</xdr:row>
      <xdr:rowOff>163957</xdr:rowOff>
    </xdr:to>
    <xdr:sp macro="" textlink="">
      <xdr:nvSpPr>
        <xdr:cNvPr id="541" name="楕円 540"/>
        <xdr:cNvSpPr/>
      </xdr:nvSpPr>
      <xdr:spPr>
        <a:xfrm>
          <a:off x="14541500" y="62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155084</xdr:rowOff>
    </xdr:from>
    <xdr:ext cx="534377" cy="259045"/>
    <xdr:sp macro="" textlink="">
      <xdr:nvSpPr>
        <xdr:cNvPr id="542" name="テキスト ボックス 541"/>
        <xdr:cNvSpPr txBox="1"/>
      </xdr:nvSpPr>
      <xdr:spPr>
        <a:xfrm>
          <a:off x="14325111" y="63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102235</xdr:rowOff>
    </xdr:from>
    <xdr:to>
      <xdr:col>72</xdr:col>
      <xdr:colOff>38100</xdr:colOff>
      <xdr:row>37</xdr:row>
      <xdr:rowOff>32385</xdr:rowOff>
    </xdr:to>
    <xdr:sp macro="" textlink="">
      <xdr:nvSpPr>
        <xdr:cNvPr id="543" name="楕円 542"/>
        <xdr:cNvSpPr/>
      </xdr:nvSpPr>
      <xdr:spPr>
        <a:xfrm>
          <a:off x="13652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23512</xdr:rowOff>
    </xdr:from>
    <xdr:ext cx="534377" cy="259045"/>
    <xdr:sp macro="" textlink="">
      <xdr:nvSpPr>
        <xdr:cNvPr id="544" name="テキスト ボックス 543"/>
        <xdr:cNvSpPr txBox="1"/>
      </xdr:nvSpPr>
      <xdr:spPr>
        <a:xfrm>
          <a:off x="13436111" y="636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171323</xdr:rowOff>
    </xdr:from>
    <xdr:to>
      <xdr:col>67</xdr:col>
      <xdr:colOff>101600</xdr:colOff>
      <xdr:row>37</xdr:row>
      <xdr:rowOff>101473</xdr:rowOff>
    </xdr:to>
    <xdr:sp macro="" textlink="">
      <xdr:nvSpPr>
        <xdr:cNvPr id="545" name="楕円 544"/>
        <xdr:cNvSpPr/>
      </xdr:nvSpPr>
      <xdr:spPr>
        <a:xfrm>
          <a:off x="12763500" y="63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92600</xdr:rowOff>
    </xdr:from>
    <xdr:ext cx="534377" cy="259045"/>
    <xdr:sp macro="" textlink="">
      <xdr:nvSpPr>
        <xdr:cNvPr id="546" name="テキスト ボックス 545"/>
        <xdr:cNvSpPr txBox="1"/>
      </xdr:nvSpPr>
      <xdr:spPr>
        <a:xfrm>
          <a:off x="12547111" y="643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154262</xdr:rowOff>
    </xdr:from>
    <xdr:to>
      <xdr:col>85</xdr:col>
      <xdr:colOff>127000</xdr:colOff>
      <xdr:row>58</xdr:row>
      <xdr:rowOff>6792</xdr:rowOff>
    </xdr:to>
    <xdr:cxnSp macro="">
      <xdr:nvCxnSpPr>
        <xdr:cNvPr id="574" name="直線コネクタ 573"/>
        <xdr:cNvCxnSpPr/>
      </xdr:nvCxnSpPr>
      <xdr:spPr>
        <a:xfrm>
          <a:off x="15481300" y="9926912"/>
          <a:ext cx="838200"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154262</xdr:rowOff>
    </xdr:from>
    <xdr:to>
      <xdr:col>81</xdr:col>
      <xdr:colOff>50800</xdr:colOff>
      <xdr:row>58</xdr:row>
      <xdr:rowOff>25903</xdr:rowOff>
    </xdr:to>
    <xdr:cxnSp macro="">
      <xdr:nvCxnSpPr>
        <xdr:cNvPr id="577" name="直線コネクタ 576"/>
        <xdr:cNvCxnSpPr/>
      </xdr:nvCxnSpPr>
      <xdr:spPr>
        <a:xfrm flipV="1">
          <a:off x="14592300" y="9926912"/>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25903</xdr:rowOff>
    </xdr:from>
    <xdr:to>
      <xdr:col>76</xdr:col>
      <xdr:colOff>114300</xdr:colOff>
      <xdr:row>58</xdr:row>
      <xdr:rowOff>53129</xdr:rowOff>
    </xdr:to>
    <xdr:cxnSp macro="">
      <xdr:nvCxnSpPr>
        <xdr:cNvPr id="580" name="直線コネクタ 579"/>
        <xdr:cNvCxnSpPr/>
      </xdr:nvCxnSpPr>
      <xdr:spPr>
        <a:xfrm flipV="1">
          <a:off x="13703300" y="9970003"/>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17948</xdr:rowOff>
    </xdr:from>
    <xdr:to>
      <xdr:col>71</xdr:col>
      <xdr:colOff>177800</xdr:colOff>
      <xdr:row>58</xdr:row>
      <xdr:rowOff>53129</xdr:rowOff>
    </xdr:to>
    <xdr:cxnSp macro="">
      <xdr:nvCxnSpPr>
        <xdr:cNvPr id="583" name="直線コネクタ 582"/>
        <xdr:cNvCxnSpPr/>
      </xdr:nvCxnSpPr>
      <xdr:spPr>
        <a:xfrm>
          <a:off x="12814300" y="9962048"/>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127442</xdr:rowOff>
    </xdr:from>
    <xdr:to>
      <xdr:col>85</xdr:col>
      <xdr:colOff>177800</xdr:colOff>
      <xdr:row>58</xdr:row>
      <xdr:rowOff>57592</xdr:rowOff>
    </xdr:to>
    <xdr:sp macro="" textlink="">
      <xdr:nvSpPr>
        <xdr:cNvPr id="593" name="楕円 592"/>
        <xdr:cNvSpPr/>
      </xdr:nvSpPr>
      <xdr:spPr>
        <a:xfrm>
          <a:off x="162687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42369</xdr:rowOff>
    </xdr:from>
    <xdr:ext cx="534377" cy="259045"/>
    <xdr:sp macro="" textlink="">
      <xdr:nvSpPr>
        <xdr:cNvPr id="594" name="教育費該当値テキスト"/>
        <xdr:cNvSpPr txBox="1"/>
      </xdr:nvSpPr>
      <xdr:spPr>
        <a:xfrm>
          <a:off x="16370300" y="981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103462</xdr:rowOff>
    </xdr:from>
    <xdr:to>
      <xdr:col>81</xdr:col>
      <xdr:colOff>101600</xdr:colOff>
      <xdr:row>58</xdr:row>
      <xdr:rowOff>33612</xdr:rowOff>
    </xdr:to>
    <xdr:sp macro="" textlink="">
      <xdr:nvSpPr>
        <xdr:cNvPr id="595" name="楕円 594"/>
        <xdr:cNvSpPr/>
      </xdr:nvSpPr>
      <xdr:spPr>
        <a:xfrm>
          <a:off x="15430500" y="98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24739</xdr:rowOff>
    </xdr:from>
    <xdr:ext cx="534377" cy="259045"/>
    <xdr:sp macro="" textlink="">
      <xdr:nvSpPr>
        <xdr:cNvPr id="596" name="テキスト ボックス 595"/>
        <xdr:cNvSpPr txBox="1"/>
      </xdr:nvSpPr>
      <xdr:spPr>
        <a:xfrm>
          <a:off x="15214111" y="996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146553</xdr:rowOff>
    </xdr:from>
    <xdr:to>
      <xdr:col>76</xdr:col>
      <xdr:colOff>165100</xdr:colOff>
      <xdr:row>58</xdr:row>
      <xdr:rowOff>76703</xdr:rowOff>
    </xdr:to>
    <xdr:sp macro="" textlink="">
      <xdr:nvSpPr>
        <xdr:cNvPr id="597" name="楕円 596"/>
        <xdr:cNvSpPr/>
      </xdr:nvSpPr>
      <xdr:spPr>
        <a:xfrm>
          <a:off x="14541500" y="991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67830</xdr:rowOff>
    </xdr:from>
    <xdr:ext cx="534377" cy="259045"/>
    <xdr:sp macro="" textlink="">
      <xdr:nvSpPr>
        <xdr:cNvPr id="598" name="テキスト ボックス 597"/>
        <xdr:cNvSpPr txBox="1"/>
      </xdr:nvSpPr>
      <xdr:spPr>
        <a:xfrm>
          <a:off x="14325111" y="1001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2329</xdr:rowOff>
    </xdr:from>
    <xdr:to>
      <xdr:col>72</xdr:col>
      <xdr:colOff>38100</xdr:colOff>
      <xdr:row>58</xdr:row>
      <xdr:rowOff>103929</xdr:rowOff>
    </xdr:to>
    <xdr:sp macro="" textlink="">
      <xdr:nvSpPr>
        <xdr:cNvPr id="599" name="楕円 598"/>
        <xdr:cNvSpPr/>
      </xdr:nvSpPr>
      <xdr:spPr>
        <a:xfrm>
          <a:off x="13652500" y="99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95056</xdr:rowOff>
    </xdr:from>
    <xdr:ext cx="534377" cy="259045"/>
    <xdr:sp macro="" textlink="">
      <xdr:nvSpPr>
        <xdr:cNvPr id="600" name="テキスト ボックス 599"/>
        <xdr:cNvSpPr txBox="1"/>
      </xdr:nvSpPr>
      <xdr:spPr>
        <a:xfrm>
          <a:off x="13436111" y="100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138598</xdr:rowOff>
    </xdr:from>
    <xdr:to>
      <xdr:col>67</xdr:col>
      <xdr:colOff>101600</xdr:colOff>
      <xdr:row>58</xdr:row>
      <xdr:rowOff>68748</xdr:rowOff>
    </xdr:to>
    <xdr:sp macro="" textlink="">
      <xdr:nvSpPr>
        <xdr:cNvPr id="601" name="楕円 600"/>
        <xdr:cNvSpPr/>
      </xdr:nvSpPr>
      <xdr:spPr>
        <a:xfrm>
          <a:off x="12763500" y="99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59875</xdr:rowOff>
    </xdr:from>
    <xdr:ext cx="534377" cy="259045"/>
    <xdr:sp macro="" textlink="">
      <xdr:nvSpPr>
        <xdr:cNvPr id="602" name="テキスト ボックス 601"/>
        <xdr:cNvSpPr txBox="1"/>
      </xdr:nvSpPr>
      <xdr:spPr>
        <a:xfrm>
          <a:off x="12547111" y="1000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95808</xdr:rowOff>
    </xdr:from>
    <xdr:to>
      <xdr:col>85</xdr:col>
      <xdr:colOff>127000</xdr:colOff>
      <xdr:row>78</xdr:row>
      <xdr:rowOff>139700</xdr:rowOff>
    </xdr:to>
    <xdr:cxnSp macro="">
      <xdr:nvCxnSpPr>
        <xdr:cNvPr id="629" name="直線コネクタ 628"/>
        <xdr:cNvCxnSpPr/>
      </xdr:nvCxnSpPr>
      <xdr:spPr>
        <a:xfrm flipV="1">
          <a:off x="15481300" y="13468908"/>
          <a:ext cx="8382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45008</xdr:rowOff>
    </xdr:from>
    <xdr:to>
      <xdr:col>85</xdr:col>
      <xdr:colOff>177800</xdr:colOff>
      <xdr:row>78</xdr:row>
      <xdr:rowOff>146608</xdr:rowOff>
    </xdr:to>
    <xdr:sp macro="" textlink="">
      <xdr:nvSpPr>
        <xdr:cNvPr id="648" name="楕円 647"/>
        <xdr:cNvSpPr/>
      </xdr:nvSpPr>
      <xdr:spPr>
        <a:xfrm>
          <a:off x="162687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131385</xdr:rowOff>
    </xdr:from>
    <xdr:ext cx="313932" cy="259045"/>
    <xdr:sp macro="" textlink="">
      <xdr:nvSpPr>
        <xdr:cNvPr id="649" name="災害復旧費該当値テキスト"/>
        <xdr:cNvSpPr txBox="1"/>
      </xdr:nvSpPr>
      <xdr:spPr>
        <a:xfrm>
          <a:off x="16370300" y="133330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6959</xdr:rowOff>
    </xdr:from>
    <xdr:to>
      <xdr:col>85</xdr:col>
      <xdr:colOff>127000</xdr:colOff>
      <xdr:row>97</xdr:row>
      <xdr:rowOff>17762</xdr:rowOff>
    </xdr:to>
    <xdr:cxnSp macro="">
      <xdr:nvCxnSpPr>
        <xdr:cNvPr id="686" name="直線コネクタ 685"/>
        <xdr:cNvCxnSpPr/>
      </xdr:nvCxnSpPr>
      <xdr:spPr>
        <a:xfrm flipV="1">
          <a:off x="15481300" y="16637609"/>
          <a:ext cx="838200" cy="1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104157</xdr:rowOff>
    </xdr:from>
    <xdr:ext cx="534377" cy="259045"/>
    <xdr:sp macro="" textlink="">
      <xdr:nvSpPr>
        <xdr:cNvPr id="687" name="公債費平均値テキスト"/>
        <xdr:cNvSpPr txBox="1"/>
      </xdr:nvSpPr>
      <xdr:spPr>
        <a:xfrm>
          <a:off x="16370300" y="16220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17762</xdr:rowOff>
    </xdr:from>
    <xdr:to>
      <xdr:col>81</xdr:col>
      <xdr:colOff>50800</xdr:colOff>
      <xdr:row>97</xdr:row>
      <xdr:rowOff>35249</xdr:rowOff>
    </xdr:to>
    <xdr:cxnSp macro="">
      <xdr:nvCxnSpPr>
        <xdr:cNvPr id="689" name="直線コネクタ 688"/>
        <xdr:cNvCxnSpPr/>
      </xdr:nvCxnSpPr>
      <xdr:spPr>
        <a:xfrm flipV="1">
          <a:off x="14592300" y="16648412"/>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18832</xdr:rowOff>
    </xdr:from>
    <xdr:ext cx="534377" cy="259045"/>
    <xdr:sp macro="" textlink="">
      <xdr:nvSpPr>
        <xdr:cNvPr id="691" name="テキスト ボックス 690"/>
        <xdr:cNvSpPr txBox="1"/>
      </xdr:nvSpPr>
      <xdr:spPr>
        <a:xfrm>
          <a:off x="15214111" y="161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8922</xdr:rowOff>
    </xdr:from>
    <xdr:to>
      <xdr:col>76</xdr:col>
      <xdr:colOff>114300</xdr:colOff>
      <xdr:row>97</xdr:row>
      <xdr:rowOff>35249</xdr:rowOff>
    </xdr:to>
    <xdr:cxnSp macro="">
      <xdr:nvCxnSpPr>
        <xdr:cNvPr id="692" name="直線コネクタ 691"/>
        <xdr:cNvCxnSpPr/>
      </xdr:nvCxnSpPr>
      <xdr:spPr>
        <a:xfrm>
          <a:off x="13703300" y="16639572"/>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158659</xdr:rowOff>
    </xdr:from>
    <xdr:ext cx="534377" cy="259045"/>
    <xdr:sp macro="" textlink="">
      <xdr:nvSpPr>
        <xdr:cNvPr id="694" name="テキスト ボックス 693"/>
        <xdr:cNvSpPr txBox="1"/>
      </xdr:nvSpPr>
      <xdr:spPr>
        <a:xfrm>
          <a:off x="14325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5207</xdr:rowOff>
    </xdr:from>
    <xdr:to>
      <xdr:col>71</xdr:col>
      <xdr:colOff>177800</xdr:colOff>
      <xdr:row>97</xdr:row>
      <xdr:rowOff>8922</xdr:rowOff>
    </xdr:to>
    <xdr:cxnSp macro="">
      <xdr:nvCxnSpPr>
        <xdr:cNvPr id="695" name="直線コネクタ 694"/>
        <xdr:cNvCxnSpPr/>
      </xdr:nvCxnSpPr>
      <xdr:spPr>
        <a:xfrm>
          <a:off x="12814300" y="16635857"/>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127609</xdr:rowOff>
    </xdr:from>
    <xdr:to>
      <xdr:col>85</xdr:col>
      <xdr:colOff>177800</xdr:colOff>
      <xdr:row>97</xdr:row>
      <xdr:rowOff>57759</xdr:rowOff>
    </xdr:to>
    <xdr:sp macro="" textlink="">
      <xdr:nvSpPr>
        <xdr:cNvPr id="705" name="楕円 704"/>
        <xdr:cNvSpPr/>
      </xdr:nvSpPr>
      <xdr:spPr>
        <a:xfrm>
          <a:off x="16268700" y="165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42536</xdr:rowOff>
    </xdr:from>
    <xdr:ext cx="534377" cy="259045"/>
    <xdr:sp macro="" textlink="">
      <xdr:nvSpPr>
        <xdr:cNvPr id="706" name="公債費該当値テキスト"/>
        <xdr:cNvSpPr txBox="1"/>
      </xdr:nvSpPr>
      <xdr:spPr>
        <a:xfrm>
          <a:off x="16370300" y="165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138412</xdr:rowOff>
    </xdr:from>
    <xdr:to>
      <xdr:col>81</xdr:col>
      <xdr:colOff>101600</xdr:colOff>
      <xdr:row>97</xdr:row>
      <xdr:rowOff>68562</xdr:rowOff>
    </xdr:to>
    <xdr:sp macro="" textlink="">
      <xdr:nvSpPr>
        <xdr:cNvPr id="707" name="楕円 706"/>
        <xdr:cNvSpPr/>
      </xdr:nvSpPr>
      <xdr:spPr>
        <a:xfrm>
          <a:off x="15430500" y="1659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59689</xdr:rowOff>
    </xdr:from>
    <xdr:ext cx="534377" cy="259045"/>
    <xdr:sp macro="" textlink="">
      <xdr:nvSpPr>
        <xdr:cNvPr id="708" name="テキスト ボックス 707"/>
        <xdr:cNvSpPr txBox="1"/>
      </xdr:nvSpPr>
      <xdr:spPr>
        <a:xfrm>
          <a:off x="15214111" y="1669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155899</xdr:rowOff>
    </xdr:from>
    <xdr:to>
      <xdr:col>76</xdr:col>
      <xdr:colOff>165100</xdr:colOff>
      <xdr:row>97</xdr:row>
      <xdr:rowOff>86049</xdr:rowOff>
    </xdr:to>
    <xdr:sp macro="" textlink="">
      <xdr:nvSpPr>
        <xdr:cNvPr id="709" name="楕円 708"/>
        <xdr:cNvSpPr/>
      </xdr:nvSpPr>
      <xdr:spPr>
        <a:xfrm>
          <a:off x="14541500" y="1661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77176</xdr:rowOff>
    </xdr:from>
    <xdr:ext cx="534377" cy="259045"/>
    <xdr:sp macro="" textlink="">
      <xdr:nvSpPr>
        <xdr:cNvPr id="710" name="テキスト ボックス 709"/>
        <xdr:cNvSpPr txBox="1"/>
      </xdr:nvSpPr>
      <xdr:spPr>
        <a:xfrm>
          <a:off x="14325111" y="1670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129572</xdr:rowOff>
    </xdr:from>
    <xdr:to>
      <xdr:col>72</xdr:col>
      <xdr:colOff>38100</xdr:colOff>
      <xdr:row>97</xdr:row>
      <xdr:rowOff>59722</xdr:rowOff>
    </xdr:to>
    <xdr:sp macro="" textlink="">
      <xdr:nvSpPr>
        <xdr:cNvPr id="711" name="楕円 710"/>
        <xdr:cNvSpPr/>
      </xdr:nvSpPr>
      <xdr:spPr>
        <a:xfrm>
          <a:off x="13652500" y="165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50849</xdr:rowOff>
    </xdr:from>
    <xdr:ext cx="534377" cy="259045"/>
    <xdr:sp macro="" textlink="">
      <xdr:nvSpPr>
        <xdr:cNvPr id="712" name="テキスト ボックス 711"/>
        <xdr:cNvSpPr txBox="1"/>
      </xdr:nvSpPr>
      <xdr:spPr>
        <a:xfrm>
          <a:off x="13436111" y="1668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125857</xdr:rowOff>
    </xdr:from>
    <xdr:to>
      <xdr:col>67</xdr:col>
      <xdr:colOff>101600</xdr:colOff>
      <xdr:row>97</xdr:row>
      <xdr:rowOff>56007</xdr:rowOff>
    </xdr:to>
    <xdr:sp macro="" textlink="">
      <xdr:nvSpPr>
        <xdr:cNvPr id="713" name="楕円 712"/>
        <xdr:cNvSpPr/>
      </xdr:nvSpPr>
      <xdr:spPr>
        <a:xfrm>
          <a:off x="12763500" y="165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47134</xdr:rowOff>
    </xdr:from>
    <xdr:ext cx="534377" cy="259045"/>
    <xdr:sp macro="" textlink="">
      <xdr:nvSpPr>
        <xdr:cNvPr id="714" name="テキスト ボックス 713"/>
        <xdr:cNvSpPr txBox="1"/>
      </xdr:nvSpPr>
      <xdr:spPr>
        <a:xfrm>
          <a:off x="12547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目的別歳出において、類似団体平均を下回った。これは、平成３０年度が近年で最も財政需要が膨らむとの見込みから、その前年度にあたる平成２９年度は、全ての項目で歳出抑制に努める年度と位置付けたことによるものと考えられる。次年度は、クリーンセンターの長寿命化工事や所沢駅周辺の街づくり事業の本格化に伴い、衛生費や土木費の大幅な増が見込まれるところである。一方で、今後、ごみ運搬・収集業務は委託化を拡大する計画であり、長期包括運営業務委託による東西クリーンセンターの運営費の縮減も予定されていることから、東部クリーンセンターの長寿命化工事が終了する平成３３年度以降は、衛生費の大幅なコスト減が見込まれる。土木費については、今後、複数の都市計画事業などにより、歳出増が続くと見込まれる。公債費については、類似団体平均及び県平均を大きく下回っているが、近年の普通建設事業の増に伴う、市債借入状況から、今後は、大幅に増加すること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財政調整基金は、財源調整のための取り崩しが、前年度比</a:t>
          </a:r>
          <a:r>
            <a:rPr kumimoji="1" lang="en-US" altLang="ja-JP" sz="1100">
              <a:solidFill>
                <a:schemeClr val="dk1"/>
              </a:solidFill>
              <a:effectLst/>
              <a:latin typeface="+mn-lt"/>
              <a:ea typeface="+mn-ea"/>
              <a:cs typeface="+mn-cs"/>
            </a:rPr>
            <a:t>324,934</a:t>
          </a:r>
          <a:r>
            <a:rPr kumimoji="1" lang="ja-JP" altLang="ja-JP" sz="1100">
              <a:solidFill>
                <a:schemeClr val="dk1"/>
              </a:solidFill>
              <a:effectLst/>
              <a:latin typeface="+mn-lt"/>
              <a:ea typeface="+mn-ea"/>
              <a:cs typeface="+mn-cs"/>
            </a:rPr>
            <a:t>千円減の</a:t>
          </a:r>
          <a:r>
            <a:rPr kumimoji="1" lang="en-US" altLang="ja-JP" sz="1100">
              <a:solidFill>
                <a:schemeClr val="dk1"/>
              </a:solidFill>
              <a:effectLst/>
              <a:latin typeface="+mn-lt"/>
              <a:ea typeface="+mn-ea"/>
              <a:cs typeface="+mn-cs"/>
            </a:rPr>
            <a:t>915,853</a:t>
          </a:r>
          <a:r>
            <a:rPr kumimoji="1" lang="ja-JP" altLang="ja-JP" sz="1100">
              <a:solidFill>
                <a:schemeClr val="dk1"/>
              </a:solidFill>
              <a:effectLst/>
              <a:latin typeface="+mn-lt"/>
              <a:ea typeface="+mn-ea"/>
              <a:cs typeface="+mn-cs"/>
            </a:rPr>
            <a:t>千円にとどまったため、前年度繰越金からの積立額との差し引き額で</a:t>
          </a:r>
          <a:r>
            <a:rPr kumimoji="1" lang="en-US" altLang="ja-JP" sz="1100">
              <a:solidFill>
                <a:schemeClr val="dk1"/>
              </a:solidFill>
              <a:effectLst/>
              <a:latin typeface="+mn-lt"/>
              <a:ea typeface="+mn-ea"/>
              <a:cs typeface="+mn-cs"/>
            </a:rPr>
            <a:t>139,962</a:t>
          </a:r>
          <a:r>
            <a:rPr kumimoji="1" lang="ja-JP" altLang="ja-JP" sz="1100">
              <a:solidFill>
                <a:schemeClr val="dk1"/>
              </a:solidFill>
              <a:effectLst/>
              <a:latin typeface="+mn-lt"/>
              <a:ea typeface="+mn-ea"/>
              <a:cs typeface="+mn-cs"/>
            </a:rPr>
            <a:t>千円の残高を積み増すことができた。</a:t>
          </a:r>
          <a:endParaRPr lang="ja-JP" altLang="ja-JP" sz="1400">
            <a:effectLst/>
          </a:endParaRPr>
        </a:p>
        <a:p>
          <a:r>
            <a:rPr kumimoji="1" lang="ja-JP" altLang="ja-JP" sz="1100">
              <a:solidFill>
                <a:schemeClr val="dk1"/>
              </a:solidFill>
              <a:effectLst/>
              <a:latin typeface="+mn-lt"/>
              <a:ea typeface="+mn-ea"/>
              <a:cs typeface="+mn-cs"/>
            </a:rPr>
            <a:t>　実質収支額は、歳入・歳出とも総額は減となったが、特に歳出の減が大きかったため、実質収支額としては</a:t>
          </a:r>
          <a:r>
            <a:rPr kumimoji="1" lang="en-US" altLang="ja-JP" sz="1100">
              <a:solidFill>
                <a:schemeClr val="dk1"/>
              </a:solidFill>
              <a:effectLst/>
              <a:latin typeface="+mn-lt"/>
              <a:ea typeface="+mn-ea"/>
              <a:cs typeface="+mn-cs"/>
            </a:rPr>
            <a:t>701,194</a:t>
          </a:r>
          <a:r>
            <a:rPr kumimoji="1" lang="ja-JP" altLang="ja-JP" sz="1100">
              <a:solidFill>
                <a:schemeClr val="dk1"/>
              </a:solidFill>
              <a:effectLst/>
              <a:latin typeface="+mn-lt"/>
              <a:ea typeface="+mn-ea"/>
              <a:cs typeface="+mn-cs"/>
            </a:rPr>
            <a:t>千円の増となり、</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ポイントのプラスとなった。</a:t>
          </a:r>
          <a:endParaRPr lang="ja-JP" altLang="ja-JP" sz="1400">
            <a:effectLst/>
          </a:endParaRPr>
        </a:p>
        <a:p>
          <a:r>
            <a:rPr kumimoji="1" lang="ja-JP" altLang="ja-JP" sz="1100">
              <a:solidFill>
                <a:schemeClr val="dk1"/>
              </a:solidFill>
              <a:effectLst/>
              <a:latin typeface="+mn-lt"/>
              <a:ea typeface="+mn-ea"/>
              <a:cs typeface="+mn-cs"/>
            </a:rPr>
            <a:t>　実質単年度収支額も前年度と比較して</a:t>
          </a:r>
          <a:r>
            <a:rPr kumimoji="1" lang="en-US" altLang="ja-JP" sz="1100">
              <a:solidFill>
                <a:schemeClr val="dk1"/>
              </a:solidFill>
              <a:effectLst/>
              <a:latin typeface="+mn-lt"/>
              <a:ea typeface="+mn-ea"/>
              <a:cs typeface="+mn-cs"/>
            </a:rPr>
            <a:t>698,704</a:t>
          </a:r>
          <a:r>
            <a:rPr kumimoji="1" lang="ja-JP" altLang="ja-JP" sz="1100">
              <a:solidFill>
                <a:schemeClr val="dk1"/>
              </a:solidFill>
              <a:effectLst/>
              <a:latin typeface="+mn-lt"/>
              <a:ea typeface="+mn-ea"/>
              <a:cs typeface="+mn-cs"/>
            </a:rPr>
            <a:t>千円の増となり、標準財政規模に占める割合では</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ポイントの増となった。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全ての会計において黒字を計上した。</a:t>
          </a:r>
          <a:endParaRPr lang="ja-JP" altLang="ja-JP" sz="1400">
            <a:effectLst/>
          </a:endParaRPr>
        </a:p>
        <a:p>
          <a:r>
            <a:rPr kumimoji="1" lang="ja-JP" altLang="ja-JP" sz="1100">
              <a:solidFill>
                <a:schemeClr val="dk1"/>
              </a:solidFill>
              <a:effectLst/>
              <a:latin typeface="+mn-lt"/>
              <a:ea typeface="+mn-ea"/>
              <a:cs typeface="+mn-cs"/>
            </a:rPr>
            <a:t>　一般会計の歳入歳出差引額が前年度比</a:t>
          </a:r>
          <a:r>
            <a:rPr kumimoji="1" lang="en-US" altLang="ja-JP" sz="1100">
              <a:solidFill>
                <a:schemeClr val="dk1"/>
              </a:solidFill>
              <a:effectLst/>
              <a:latin typeface="+mn-lt"/>
              <a:ea typeface="+mn-ea"/>
              <a:cs typeface="+mn-cs"/>
            </a:rPr>
            <a:t>999,409</a:t>
          </a:r>
          <a:r>
            <a:rPr kumimoji="1" lang="ja-JP" altLang="ja-JP" sz="1100">
              <a:solidFill>
                <a:schemeClr val="dk1"/>
              </a:solidFill>
              <a:effectLst/>
              <a:latin typeface="+mn-lt"/>
              <a:ea typeface="+mn-ea"/>
              <a:cs typeface="+mn-cs"/>
            </a:rPr>
            <a:t>千円の増となり、実質収支額が前年度比</a:t>
          </a:r>
          <a:r>
            <a:rPr kumimoji="1" lang="en-US" altLang="ja-JP" sz="1100">
              <a:solidFill>
                <a:schemeClr val="dk1"/>
              </a:solidFill>
              <a:effectLst/>
              <a:latin typeface="+mn-lt"/>
              <a:ea typeface="+mn-ea"/>
              <a:cs typeface="+mn-cs"/>
            </a:rPr>
            <a:t>701,194</a:t>
          </a:r>
          <a:r>
            <a:rPr kumimoji="1" lang="ja-JP" altLang="ja-JP" sz="1100">
              <a:solidFill>
                <a:schemeClr val="dk1"/>
              </a:solidFill>
              <a:effectLst/>
              <a:latin typeface="+mn-lt"/>
              <a:ea typeface="+mn-ea"/>
              <a:cs typeface="+mn-cs"/>
            </a:rPr>
            <a:t>千円増加したことにより、全体としても連結黒字額は</a:t>
          </a:r>
          <a:r>
            <a:rPr kumimoji="1" lang="en-US" altLang="ja-JP" sz="1100">
              <a:solidFill>
                <a:schemeClr val="dk1"/>
              </a:solidFill>
              <a:effectLst/>
              <a:latin typeface="+mn-lt"/>
              <a:ea typeface="+mn-ea"/>
              <a:cs typeface="+mn-cs"/>
            </a:rPr>
            <a:t>1,409,224</a:t>
          </a:r>
          <a:r>
            <a:rPr kumimoji="1" lang="ja-JP" altLang="ja-JP" sz="1100">
              <a:solidFill>
                <a:schemeClr val="dk1"/>
              </a:solidFill>
              <a:effectLst/>
              <a:latin typeface="+mn-lt"/>
              <a:ea typeface="+mn-ea"/>
              <a:cs typeface="+mn-cs"/>
            </a:rPr>
            <a:t>千円増加した。</a:t>
          </a:r>
          <a:endParaRPr lang="ja-JP" altLang="ja-JP" sz="1400">
            <a:effectLst/>
          </a:endParaRPr>
        </a:p>
        <a:p>
          <a:r>
            <a:rPr kumimoji="1" lang="ja-JP" altLang="ja-JP" sz="1100">
              <a:solidFill>
                <a:schemeClr val="dk1"/>
              </a:solidFill>
              <a:effectLst/>
              <a:latin typeface="+mn-lt"/>
              <a:ea typeface="+mn-ea"/>
              <a:cs typeface="+mn-cs"/>
            </a:rPr>
            <a:t>　また、水道事業会計は流動負債の増加により資金剰余額が</a:t>
          </a:r>
          <a:r>
            <a:rPr kumimoji="1" lang="en-US" altLang="ja-JP" sz="1100">
              <a:solidFill>
                <a:schemeClr val="dk1"/>
              </a:solidFill>
              <a:effectLst/>
              <a:latin typeface="+mn-lt"/>
              <a:ea typeface="+mn-ea"/>
              <a:cs typeface="+mn-cs"/>
            </a:rPr>
            <a:t>303,578</a:t>
          </a:r>
          <a:r>
            <a:rPr kumimoji="1" lang="ja-JP" altLang="ja-JP" sz="1100">
              <a:solidFill>
                <a:schemeClr val="dk1"/>
              </a:solidFill>
              <a:effectLst/>
              <a:latin typeface="+mn-lt"/>
              <a:ea typeface="+mn-ea"/>
              <a:cs typeface="+mn-cs"/>
            </a:rPr>
            <a:t>千円減少し、</a:t>
          </a:r>
          <a:r>
            <a:rPr kumimoji="1" lang="en-US" altLang="ja-JP" sz="1100">
              <a:solidFill>
                <a:schemeClr val="dk1"/>
              </a:solidFill>
              <a:effectLst/>
              <a:latin typeface="+mn-lt"/>
              <a:ea typeface="+mn-ea"/>
              <a:cs typeface="+mn-cs"/>
            </a:rPr>
            <a:t>5,798,612</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一般会計と水道事業会計の実質収支額・資金剰余額の合計が</a:t>
          </a:r>
          <a:r>
            <a:rPr kumimoji="1" lang="en-US" altLang="ja-JP" sz="1100">
              <a:solidFill>
                <a:schemeClr val="dk1"/>
              </a:solidFill>
              <a:effectLst/>
              <a:latin typeface="+mn-lt"/>
              <a:ea typeface="+mn-ea"/>
              <a:cs typeface="+mn-cs"/>
            </a:rPr>
            <a:t>9,564,253</a:t>
          </a:r>
          <a:r>
            <a:rPr kumimoji="1" lang="ja-JP" altLang="ja-JP" sz="1100">
              <a:solidFill>
                <a:schemeClr val="dk1"/>
              </a:solidFill>
              <a:effectLst/>
              <a:latin typeface="+mn-lt"/>
              <a:ea typeface="+mn-ea"/>
              <a:cs typeface="+mn-cs"/>
            </a:rPr>
            <a:t>千円となり、連結黒字額全体の</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％を占めている。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会計以外の主な会計の実質収支額及び構成割合は以下のとおり。</a:t>
          </a:r>
          <a:endParaRPr lang="ja-JP" altLang="ja-JP" sz="1400">
            <a:effectLst/>
          </a:endParaRPr>
        </a:p>
        <a:p>
          <a:r>
            <a:rPr kumimoji="1" lang="ja-JP" altLang="ja-JP" sz="1100">
              <a:solidFill>
                <a:schemeClr val="dk1"/>
              </a:solidFill>
              <a:effectLst/>
              <a:latin typeface="+mn-lt"/>
              <a:ea typeface="+mn-ea"/>
              <a:cs typeface="+mn-cs"/>
            </a:rPr>
            <a:t>　下水道事業会計　　　　</a:t>
          </a:r>
          <a:r>
            <a:rPr kumimoji="1" lang="en-US" altLang="ja-JP" sz="1100">
              <a:solidFill>
                <a:schemeClr val="dk1"/>
              </a:solidFill>
              <a:effectLst/>
              <a:latin typeface="+mn-lt"/>
              <a:ea typeface="+mn-ea"/>
              <a:cs typeface="+mn-cs"/>
            </a:rPr>
            <a:t>1,843,365</a:t>
          </a:r>
          <a:r>
            <a:rPr kumimoji="1" lang="ja-JP" altLang="ja-JP" sz="1100">
              <a:solidFill>
                <a:schemeClr val="dk1"/>
              </a:solidFill>
              <a:effectLst/>
              <a:latin typeface="+mn-lt"/>
              <a:ea typeface="+mn-ea"/>
              <a:cs typeface="+mn-cs"/>
            </a:rPr>
            <a:t>千円　</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国民健康保険特別会計　</a:t>
          </a:r>
          <a:r>
            <a:rPr kumimoji="1" lang="en-US" altLang="ja-JP" sz="1100">
              <a:solidFill>
                <a:schemeClr val="dk1"/>
              </a:solidFill>
              <a:effectLst/>
              <a:latin typeface="+mn-lt"/>
              <a:ea typeface="+mn-ea"/>
              <a:cs typeface="+mn-cs"/>
            </a:rPr>
            <a:t>1,899,266</a:t>
          </a:r>
          <a:r>
            <a:rPr kumimoji="1" lang="ja-JP" altLang="ja-JP" sz="1100">
              <a:solidFill>
                <a:schemeClr val="dk1"/>
              </a:solidFill>
              <a:effectLst/>
              <a:latin typeface="+mn-lt"/>
              <a:ea typeface="+mn-ea"/>
              <a:cs typeface="+mn-cs"/>
            </a:rPr>
            <a:t>千円　</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介護保険特別会計　　　</a:t>
          </a:r>
          <a:r>
            <a:rPr kumimoji="1" lang="en-US" altLang="ja-JP" sz="1100">
              <a:solidFill>
                <a:schemeClr val="dk1"/>
              </a:solidFill>
              <a:effectLst/>
              <a:latin typeface="+mn-lt"/>
              <a:ea typeface="+mn-ea"/>
              <a:cs typeface="+mn-cs"/>
            </a:rPr>
            <a:t>1,427,021</a:t>
          </a:r>
          <a:r>
            <a:rPr kumimoji="1" lang="ja-JP" altLang="ja-JP" sz="1100">
              <a:solidFill>
                <a:schemeClr val="dk1"/>
              </a:solidFill>
              <a:effectLst/>
              <a:latin typeface="+mn-lt"/>
              <a:ea typeface="+mn-ea"/>
              <a:cs typeface="+mn-cs"/>
            </a:rPr>
            <a:t>千円　 </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baseline="0">
              <a:solidFill>
                <a:schemeClr val="dk1"/>
              </a:solidFill>
              <a:effectLst/>
              <a:latin typeface="+mn-lt"/>
              <a:ea typeface="+mn-ea"/>
              <a:cs typeface="+mn-cs"/>
            </a:rPr>
            <a:t>都市計画税充当可能額の増などにより「算入公債費等」の額となる特定財源が</a:t>
          </a:r>
          <a:r>
            <a:rPr kumimoji="1" lang="en-US" altLang="ja-JP" sz="1100" baseline="0">
              <a:solidFill>
                <a:schemeClr val="dk1"/>
              </a:solidFill>
              <a:effectLst/>
              <a:latin typeface="+mn-lt"/>
              <a:ea typeface="+mn-ea"/>
              <a:cs typeface="+mn-cs"/>
            </a:rPr>
            <a:t>318</a:t>
          </a:r>
          <a:r>
            <a:rPr kumimoji="1" lang="ja-JP" altLang="ja-JP" sz="1100" baseline="0">
              <a:solidFill>
                <a:schemeClr val="dk1"/>
              </a:solidFill>
              <a:effectLst/>
              <a:latin typeface="+mn-lt"/>
              <a:ea typeface="+mn-ea"/>
              <a:cs typeface="+mn-cs"/>
            </a:rPr>
            <a:t>百万円増えたものの</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「元利償還金」や一般会計からの繰入金の増による「公営企業債の元利償還金に対する繰入金」の増加による実質的な公債費の増</a:t>
          </a:r>
          <a:r>
            <a:rPr kumimoji="1" lang="en-US" altLang="ja-JP" sz="1100" baseline="0">
              <a:solidFill>
                <a:schemeClr val="dk1"/>
              </a:solidFill>
              <a:effectLst/>
              <a:latin typeface="+mn-lt"/>
              <a:ea typeface="+mn-ea"/>
              <a:cs typeface="+mn-cs"/>
            </a:rPr>
            <a:t>370</a:t>
          </a:r>
          <a:r>
            <a:rPr kumimoji="1" lang="ja-JP" altLang="ja-JP" sz="1100" baseline="0">
              <a:solidFill>
                <a:schemeClr val="dk1"/>
              </a:solidFill>
              <a:effectLst/>
              <a:latin typeface="+mn-lt"/>
              <a:ea typeface="+mn-ea"/>
              <a:cs typeface="+mn-cs"/>
            </a:rPr>
            <a:t>百万円がそれを上回った。</a:t>
          </a:r>
          <a:endParaRPr lang="ja-JP" altLang="ja-JP" sz="1400">
            <a:effectLst/>
          </a:endParaRPr>
        </a:p>
        <a:p>
          <a:r>
            <a:rPr kumimoji="1" lang="ja-JP" altLang="ja-JP" sz="1100" baseline="0">
              <a:solidFill>
                <a:schemeClr val="dk1"/>
              </a:solidFill>
              <a:effectLst/>
              <a:latin typeface="+mn-lt"/>
              <a:ea typeface="+mn-ea"/>
              <a:cs typeface="+mn-cs"/>
            </a:rPr>
            <a:t>　その結果、差し引きとして実質公債比率の分子としては、前年度より</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百万円増加した。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埼玉県所沢市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については、新規借入が減少したことにより地方債現在高が</a:t>
          </a:r>
          <a:r>
            <a:rPr kumimoji="1" lang="en-US" altLang="ja-JP" sz="1100">
              <a:solidFill>
                <a:schemeClr val="dk1"/>
              </a:solidFill>
              <a:effectLst/>
              <a:latin typeface="+mn-lt"/>
              <a:ea typeface="+mn-ea"/>
              <a:cs typeface="+mn-cs"/>
            </a:rPr>
            <a:t>1,042</a:t>
          </a:r>
          <a:r>
            <a:rPr kumimoji="1" lang="ja-JP" altLang="ja-JP" sz="1100">
              <a:solidFill>
                <a:schemeClr val="dk1"/>
              </a:solidFill>
              <a:effectLst/>
              <a:latin typeface="+mn-lt"/>
              <a:ea typeface="+mn-ea"/>
              <a:cs typeface="+mn-cs"/>
            </a:rPr>
            <a:t>百万円、償還が進んだことにより債務負担行為に基づく支出予定額が</a:t>
          </a:r>
          <a:r>
            <a:rPr kumimoji="1" lang="en-US" altLang="ja-JP" sz="1100">
              <a:solidFill>
                <a:schemeClr val="dk1"/>
              </a:solidFill>
              <a:effectLst/>
              <a:latin typeface="+mn-lt"/>
              <a:ea typeface="+mn-ea"/>
              <a:cs typeface="+mn-cs"/>
            </a:rPr>
            <a:t>251</a:t>
          </a:r>
          <a:r>
            <a:rPr kumimoji="1" lang="ja-JP" altLang="ja-JP" sz="1100">
              <a:solidFill>
                <a:schemeClr val="dk1"/>
              </a:solidFill>
              <a:effectLst/>
              <a:latin typeface="+mn-lt"/>
              <a:ea typeface="+mn-ea"/>
              <a:cs typeface="+mn-cs"/>
            </a:rPr>
            <a:t>百万円、臨時財政特例債</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が減少したことにより公営企業債等繰入見込額が</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百万円、組合積立額の増により退職手当負担見込額が</a:t>
          </a:r>
          <a:r>
            <a:rPr kumimoji="1" lang="en-US" altLang="ja-JP" sz="1100">
              <a:solidFill>
                <a:schemeClr val="dk1"/>
              </a:solidFill>
              <a:effectLst/>
              <a:latin typeface="+mn-lt"/>
              <a:ea typeface="+mn-ea"/>
              <a:cs typeface="+mn-cs"/>
            </a:rPr>
            <a:t>268</a:t>
          </a:r>
          <a:r>
            <a:rPr kumimoji="1" lang="ja-JP" altLang="ja-JP" sz="1100">
              <a:solidFill>
                <a:schemeClr val="dk1"/>
              </a:solidFill>
              <a:effectLst/>
              <a:latin typeface="+mn-lt"/>
              <a:ea typeface="+mn-ea"/>
              <a:cs typeface="+mn-cs"/>
            </a:rPr>
            <a:t>百万円、それぞれ減少した結果、全体としては</a:t>
          </a:r>
          <a:r>
            <a:rPr kumimoji="1" lang="en-US" altLang="ja-JP" sz="1100">
              <a:solidFill>
                <a:schemeClr val="dk1"/>
              </a:solidFill>
              <a:effectLst/>
              <a:latin typeface="+mn-lt"/>
              <a:ea typeface="+mn-ea"/>
              <a:cs typeface="+mn-cs"/>
            </a:rPr>
            <a:t>1,704</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　一方、将来負担額から差し引く充当可能財源等（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については、充当可能基金が財政調整基金の積立により</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百万円増加したものの、普通会計分都市計画事業に係る地方債の現在高の減額による都市計画税充当可能額の減により充当可能特定算入が</a:t>
          </a:r>
          <a:r>
            <a:rPr kumimoji="1" lang="en-US" altLang="ja-JP" sz="1100">
              <a:solidFill>
                <a:schemeClr val="dk1"/>
              </a:solidFill>
              <a:effectLst/>
              <a:latin typeface="+mn-lt"/>
              <a:ea typeface="+mn-ea"/>
              <a:cs typeface="+mn-cs"/>
            </a:rPr>
            <a:t>677</a:t>
          </a:r>
          <a:r>
            <a:rPr kumimoji="1" lang="ja-JP" altLang="ja-JP" sz="1100">
              <a:solidFill>
                <a:schemeClr val="dk1"/>
              </a:solidFill>
              <a:effectLst/>
              <a:latin typeface="+mn-lt"/>
              <a:ea typeface="+mn-ea"/>
              <a:cs typeface="+mn-cs"/>
            </a:rPr>
            <a:t>百万円の減少、償還費の減少による交付税算入額の減少により基準財政需要額</a:t>
          </a:r>
          <a:r>
            <a:rPr kumimoji="1" lang="ja-JP" altLang="en-US" sz="1100">
              <a:solidFill>
                <a:schemeClr val="dk1"/>
              </a:solidFill>
              <a:effectLst/>
              <a:latin typeface="+mn-lt"/>
              <a:ea typeface="+mn-ea"/>
              <a:cs typeface="+mn-cs"/>
            </a:rPr>
            <a:t>歳入</a:t>
          </a:r>
          <a:r>
            <a:rPr kumimoji="1" lang="ja-JP" altLang="ja-JP" sz="1100">
              <a:solidFill>
                <a:schemeClr val="dk1"/>
              </a:solidFill>
              <a:effectLst/>
              <a:latin typeface="+mn-lt"/>
              <a:ea typeface="+mn-ea"/>
              <a:cs typeface="+mn-cs"/>
            </a:rPr>
            <a:t>見込額の減少したことによる</a:t>
          </a:r>
          <a:r>
            <a:rPr kumimoji="1" lang="en-US" altLang="ja-JP" sz="1100">
              <a:solidFill>
                <a:schemeClr val="dk1"/>
              </a:solidFill>
              <a:effectLst/>
              <a:latin typeface="+mn-lt"/>
              <a:ea typeface="+mn-ea"/>
              <a:cs typeface="+mn-cs"/>
            </a:rPr>
            <a:t>1,204</a:t>
          </a:r>
          <a:r>
            <a:rPr kumimoji="1" lang="ja-JP" altLang="ja-JP" sz="1100">
              <a:solidFill>
                <a:schemeClr val="dk1"/>
              </a:solidFill>
              <a:effectLst/>
              <a:latin typeface="+mn-lt"/>
              <a:ea typeface="+mn-ea"/>
              <a:cs typeface="+mn-cs"/>
            </a:rPr>
            <a:t>百万円減少となり、全体としては</a:t>
          </a:r>
          <a:r>
            <a:rPr kumimoji="1" lang="en-US" altLang="ja-JP" sz="1100">
              <a:solidFill>
                <a:schemeClr val="dk1"/>
              </a:solidFill>
              <a:effectLst/>
              <a:latin typeface="+mn-lt"/>
              <a:ea typeface="+mn-ea"/>
              <a:cs typeface="+mn-cs"/>
            </a:rPr>
            <a:t>1,782</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　将来負担額（</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、充当可能財源等（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共に減少したが、後者の減少額が大きかったため。将来負担比率の分子としては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百万減少した。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埼玉県所沢市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前年度繰越金の増により、財政調整基金に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億円、道路整備基金に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億円積み立てた一方、緑の基金については保全緑地用地購入等のために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億円を取崩し、マチごとエコタウン推進基金については道路照明灯ＬＥＤ化や太陽光（メガソーラー）事業等のエコ推進事業のために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億円を取り崩した。これら差し引きを含め、基金全体としては前年度比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数年間、大規模投資的事業が同時並行的に実施されるため、短期的にはこれらの財源として、「施設整備基金」、「中心市街地再開発整備基金」、「道路整備基金」などの特定目的基金の取崩しが予定され、残高は減少傾向となる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・財政調整基金も含め、基金設置の趣旨に沿い、適正な額の確保に努めていく。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・施設整備基金：公用又は公共用に供する施設の修繕その他の整備事業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・緑の基金：緑化の推進及び緑の保全のための事業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・マチごとエコタウン推進基金：マチごとエコタウン所沢構想の推進を図るための事業（緑化の推進及び緑の保全のための事業を除く）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・地域産業活性化基金：地域産業の活性化を図るための事業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・道路整備基金：道路整備事業</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・施設整備基金：短期修繕計画に基づく施設整備事業の財源として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億円を取り崩した一方、前年度繰越金の一部を、翌年度以降の施設整備事業のため、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億円積み立てたことにより微増。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・緑の基金：保全緑地用地購入等のために約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億円を取り崩したことによる減。</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・マチごとエコタウン推進基金：道路照明灯ＬＥＤ化や太陽光（メガソーラー）事業等のエコ推進事業推進のために約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億円を取崩した一方、売電収入　　などにより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億円積み立てたため、差し引きで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・地域産業活性化基金：土地利用転換推進事業や旧コンポストセンター跡地利活用事業のために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億円取り崩したことによる減。</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・道路整備基金：道路維持補修事業のため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億円取り崩した一方、翌年度以降の道路整備事業のため、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億円積み立てたことにより、差し引き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　　増。</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・施設整備基金：東部クリーンセンター延命化工事のための取り崩しが増加する見込みだが、毎年度の残高は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億円を確保していく。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・その他の基金：基金設置の趣旨に沿った事業の将来見通しに基づき適正額の維持に努めていく。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・財政調整基金については、前年度繰越金が前年度比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億増となったとなどにより、積立額が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億円となった。この積立額が、財源調整のための取崩額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億円を上回ったことなどにより、基金残高として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億円を積み増しできた。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・今後数年間、市街地再開発等の複数の大規模投資的事業が予定されているなかで、財政調整基金の残高は、最低でも標準財政規模の５％（</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　を下回らない額を確保するよう努めていく。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・今後数年間、市街地再開発等の複数の大規模投資的事業が予定されていることにより、財政調整基金の繰り入れの増加も避けられない見込みであるため、中長期的（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年度以降）には減少していく見込み。</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設置の予定なし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343,965
338,894
72.11
102,389,785
97,764,527
3,778,412
58,937,842
57,529,925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前年度と比較し微増したものの、</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及び全国・埼玉県平均</a:t>
          </a:r>
          <a:r>
            <a:rPr kumimoji="1" lang="ja-JP" altLang="ja-JP" sz="1100">
              <a:solidFill>
                <a:schemeClr val="dk1"/>
              </a:solidFill>
              <a:effectLst/>
              <a:latin typeface="+mn-lt"/>
              <a:ea typeface="+mn-ea"/>
              <a:cs typeface="+mn-cs"/>
            </a:rPr>
            <a:t>よりも低く、有形固定資産全体としては老朽化が著しく進行している状況にはないと判断できる。ただし、施設類型ごとに減価償却率に偏りが見られ、著しく減価償却率の高い施設類型については注視していく必要がある。</a:t>
          </a:r>
          <a:endParaRPr lang="ja-JP" altLang="ja-JP">
            <a:effectLst/>
          </a:endParaRPr>
        </a:p>
        <a:p>
          <a:r>
            <a:rPr kumimoji="1" lang="ja-JP" altLang="ja-JP" sz="1100">
              <a:solidFill>
                <a:schemeClr val="dk1"/>
              </a:solidFill>
              <a:effectLst/>
              <a:latin typeface="+mn-lt"/>
              <a:ea typeface="+mn-ea"/>
              <a:cs typeface="+mn-cs"/>
            </a:rPr>
            <a:t>　今後も、公共施設等総合管理計画に位置づけら</a:t>
          </a:r>
          <a:r>
            <a:rPr kumimoji="1" lang="ja-JP" altLang="en-US" sz="1100">
              <a:solidFill>
                <a:schemeClr val="dk1"/>
              </a:solidFill>
              <a:effectLst/>
              <a:latin typeface="+mn-lt"/>
              <a:ea typeface="+mn-ea"/>
              <a:cs typeface="+mn-cs"/>
            </a:rPr>
            <a:t>れる</a:t>
          </a:r>
          <a:r>
            <a:rPr kumimoji="1" lang="ja-JP" altLang="ja-JP" sz="1100">
              <a:solidFill>
                <a:schemeClr val="dk1"/>
              </a:solidFill>
              <a:effectLst/>
              <a:latin typeface="+mn-lt"/>
              <a:ea typeface="+mn-ea"/>
              <a:cs typeface="+mn-cs"/>
            </a:rPr>
            <a:t>個別施設計画に基づき、適切に公共施設を維持管理していく。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4496689"/>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564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564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427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449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4871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523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76" name="楕円 75"/>
        <xdr:cNvSpPr/>
      </xdr:nvSpPr>
      <xdr:spPr>
        <a:xfrm>
          <a:off x="4711700" y="535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20464</xdr:rowOff>
    </xdr:from>
    <xdr:ext cx="405111" cy="259045"/>
    <xdr:sp macro="" textlink="">
      <xdr:nvSpPr>
        <xdr:cNvPr id="77" name="有形固定資産減価償却率該当値テキスト"/>
        <xdr:cNvSpPr txBox="1"/>
      </xdr:nvSpPr>
      <xdr:spPr>
        <a:xfrm>
          <a:off x="4813300" y="53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78" name="楕円 77"/>
        <xdr:cNvSpPr/>
      </xdr:nvSpPr>
      <xdr:spPr>
        <a:xfrm>
          <a:off x="4000500" y="542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92837</xdr:rowOff>
    </xdr:from>
    <xdr:to>
      <xdr:col>23</xdr:col>
      <xdr:colOff>85725</xdr:colOff>
      <xdr:row>31</xdr:row>
      <xdr:rowOff>161925</xdr:rowOff>
    </xdr:to>
    <xdr:cxnSp macro="">
      <xdr:nvCxnSpPr>
        <xdr:cNvPr id="79" name="直線コネクタ 78"/>
        <xdr:cNvCxnSpPr/>
      </xdr:nvCxnSpPr>
      <xdr:spPr>
        <a:xfrm flipV="1">
          <a:off x="4051300" y="5407787"/>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158623</xdr:rowOff>
    </xdr:from>
    <xdr:to>
      <xdr:col>15</xdr:col>
      <xdr:colOff>187325</xdr:colOff>
      <xdr:row>32</xdr:row>
      <xdr:rowOff>88773</xdr:rowOff>
    </xdr:to>
    <xdr:sp macro="" textlink="">
      <xdr:nvSpPr>
        <xdr:cNvPr id="80" name="楕円 79"/>
        <xdr:cNvSpPr/>
      </xdr:nvSpPr>
      <xdr:spPr>
        <a:xfrm>
          <a:off x="3238500" y="5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37973</xdr:rowOff>
    </xdr:to>
    <xdr:cxnSp macro="">
      <xdr:nvCxnSpPr>
        <xdr:cNvPr id="81" name="直線コネクタ 80"/>
        <xdr:cNvCxnSpPr/>
      </xdr:nvCxnSpPr>
      <xdr:spPr>
        <a:xfrm flipV="1">
          <a:off x="3289300" y="547687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2"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3" name="n_2aveValue有形固定資産減価償却率"/>
        <xdr:cNvSpPr txBox="1"/>
      </xdr:nvSpPr>
      <xdr:spPr>
        <a:xfrm>
          <a:off x="3086744" y="501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32402</xdr:rowOff>
    </xdr:from>
    <xdr:ext cx="405111" cy="259045"/>
    <xdr:sp macro="" textlink="">
      <xdr:nvSpPr>
        <xdr:cNvPr id="84" name="n_1mainValue有形固定資産減価償却率"/>
        <xdr:cNvSpPr txBox="1"/>
      </xdr:nvSpPr>
      <xdr:spPr>
        <a:xfrm>
          <a:off x="38360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79900</xdr:rowOff>
    </xdr:from>
    <xdr:ext cx="405111" cy="259045"/>
    <xdr:sp macro="" textlink="">
      <xdr:nvSpPr>
        <xdr:cNvPr id="85" name="n_2mainValue有形固定資産減価償却率"/>
        <xdr:cNvSpPr txBox="1"/>
      </xdr:nvSpPr>
      <xdr:spPr>
        <a:xfrm>
          <a:off x="3086744"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債務償還可能年数は類似団体内平均及び全国・埼玉県平均よりも低く、</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からは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。主な要因としては、地方債の</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借入れの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により地方債現在高が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が考えられ</a:t>
          </a:r>
          <a:r>
            <a:rPr kumimoji="1" lang="ja-JP" altLang="en-US" sz="1100">
              <a:solidFill>
                <a:schemeClr val="dk1"/>
              </a:solidFill>
              <a:effectLst/>
              <a:latin typeface="+mn-lt"/>
              <a:ea typeface="+mn-ea"/>
              <a:cs typeface="+mn-cs"/>
            </a:rPr>
            <a:t>る。しかしながら、</a:t>
          </a:r>
          <a:r>
            <a:rPr kumimoji="1" lang="ja-JP" altLang="ja-JP" sz="1100">
              <a:solidFill>
                <a:schemeClr val="dk1"/>
              </a:solidFill>
              <a:effectLst/>
              <a:latin typeface="+mn-lt"/>
              <a:ea typeface="+mn-ea"/>
              <a:cs typeface="+mn-cs"/>
            </a:rPr>
            <a:t>今後数年間は市街地再開発や施設の大規模改修が予定されているため、地方債の借入れ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が予測され、当該数値も</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が見込まれる。</a:t>
          </a:r>
          <a:r>
            <a:rPr kumimoji="1" lang="ja-JP" altLang="en-US" sz="1100">
              <a:solidFill>
                <a:schemeClr val="dk1"/>
              </a:solidFill>
              <a:effectLst/>
              <a:latin typeface="+mn-lt"/>
              <a:ea typeface="+mn-ea"/>
              <a:cs typeface="+mn-cs"/>
            </a:rPr>
            <a:t>併せて、物件費や扶助費等の増加により行政経常収支の減少も予測されることから、</a:t>
          </a:r>
          <a:r>
            <a:rPr kumimoji="1" lang="ja-JP" altLang="ja-JP" sz="1100">
              <a:solidFill>
                <a:schemeClr val="dk1"/>
              </a:solidFill>
              <a:effectLst/>
              <a:latin typeface="+mn-lt"/>
              <a:ea typeface="+mn-ea"/>
              <a:cs typeface="+mn-cs"/>
            </a:rPr>
            <a:t>事業費の精査や事業実施方法の抜本的見直し等により債務を適切に管理して</a:t>
          </a:r>
          <a:r>
            <a:rPr kumimoji="1" lang="ja-JP" altLang="en-US" sz="1100">
              <a:solidFill>
                <a:schemeClr val="dk1"/>
              </a:solidFill>
              <a:effectLst/>
              <a:latin typeface="+mn-lt"/>
              <a:ea typeface="+mn-ea"/>
              <a:cs typeface="+mn-cs"/>
            </a:rPr>
            <a:t>いく</a:t>
          </a:r>
          <a:r>
            <a:rPr kumimoji="1" lang="ja-JP" altLang="ja-JP" sz="1100">
              <a:solidFill>
                <a:schemeClr val="dk1"/>
              </a:solidFill>
              <a:effectLst/>
              <a:latin typeface="+mn-lt"/>
              <a:ea typeface="+mn-ea"/>
              <a:cs typeface="+mn-cs"/>
            </a:rPr>
            <a:t>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4505325"/>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58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42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45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17585</xdr:rowOff>
    </xdr:from>
    <xdr:ext cx="340478" cy="259045"/>
    <xdr:sp macro="" textlink="">
      <xdr:nvSpPr>
        <xdr:cNvPr id="120" name="債務償還可能年数平均値テキスト"/>
        <xdr:cNvSpPr txBox="1"/>
      </xdr:nvSpPr>
      <xdr:spPr>
        <a:xfrm>
          <a:off x="14846300" y="49896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7" name="楕円 126"/>
        <xdr:cNvSpPr/>
      </xdr:nvSpPr>
      <xdr:spPr>
        <a:xfrm>
          <a:off x="147447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340478" cy="259045"/>
    <xdr:sp macro="" textlink="">
      <xdr:nvSpPr>
        <xdr:cNvPr id="128" name="債務償還可能年数該当値テキスト"/>
        <xdr:cNvSpPr txBox="1"/>
      </xdr:nvSpPr>
      <xdr:spPr>
        <a:xfrm>
          <a:off x="14846300" y="5368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343,965
338,894
72.11
102,389,785
97,764,527
3,778,412
58,937,842
57,529,925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95902</xdr:rowOff>
    </xdr:from>
    <xdr:ext cx="405111" cy="259045"/>
    <xdr:sp macro="" textlink="">
      <xdr:nvSpPr>
        <xdr:cNvPr id="61" name="【道路】&#10;有形固定資産減価償却率平均値テキスト"/>
        <xdr:cNvSpPr txBox="1"/>
      </xdr:nvSpPr>
      <xdr:spPr>
        <a:xfrm>
          <a:off x="4673600" y="626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78740</xdr:rowOff>
    </xdr:from>
    <xdr:to>
      <xdr:col>24</xdr:col>
      <xdr:colOff>114300</xdr:colOff>
      <xdr:row>40</xdr:row>
      <xdr:rowOff>8890</xdr:rowOff>
    </xdr:to>
    <xdr:sp macro="" textlink="">
      <xdr:nvSpPr>
        <xdr:cNvPr id="70" name="楕円 69"/>
        <xdr:cNvSpPr/>
      </xdr:nvSpPr>
      <xdr:spPr>
        <a:xfrm>
          <a:off x="45847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57167</xdr:rowOff>
    </xdr:from>
    <xdr:ext cx="405111" cy="259045"/>
    <xdr:sp macro="" textlink="">
      <xdr:nvSpPr>
        <xdr:cNvPr id="71" name="【道路】&#10;有形固定資産減価償却率該当値テキスト"/>
        <xdr:cNvSpPr txBox="1"/>
      </xdr:nvSpPr>
      <xdr:spPr>
        <a:xfrm>
          <a:off x="4673600"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113030</xdr:rowOff>
    </xdr:from>
    <xdr:to>
      <xdr:col>20</xdr:col>
      <xdr:colOff>38100</xdr:colOff>
      <xdr:row>40</xdr:row>
      <xdr:rowOff>43180</xdr:rowOff>
    </xdr:to>
    <xdr:sp macro="" textlink="">
      <xdr:nvSpPr>
        <xdr:cNvPr id="72" name="楕円 71"/>
        <xdr:cNvSpPr/>
      </xdr:nvSpPr>
      <xdr:spPr>
        <a:xfrm>
          <a:off x="3746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129540</xdr:rowOff>
    </xdr:from>
    <xdr:to>
      <xdr:col>24</xdr:col>
      <xdr:colOff>63500</xdr:colOff>
      <xdr:row>39</xdr:row>
      <xdr:rowOff>163830</xdr:rowOff>
    </xdr:to>
    <xdr:cxnSp macro="">
      <xdr:nvCxnSpPr>
        <xdr:cNvPr id="73" name="直線コネクタ 72"/>
        <xdr:cNvCxnSpPr/>
      </xdr:nvCxnSpPr>
      <xdr:spPr>
        <a:xfrm flipV="1">
          <a:off x="3797300" y="68160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151130</xdr:rowOff>
    </xdr:from>
    <xdr:to>
      <xdr:col>15</xdr:col>
      <xdr:colOff>101600</xdr:colOff>
      <xdr:row>40</xdr:row>
      <xdr:rowOff>81280</xdr:rowOff>
    </xdr:to>
    <xdr:sp macro="" textlink="">
      <xdr:nvSpPr>
        <xdr:cNvPr id="74" name="楕円 73"/>
        <xdr:cNvSpPr/>
      </xdr:nvSpPr>
      <xdr:spPr>
        <a:xfrm>
          <a:off x="2857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163830</xdr:rowOff>
    </xdr:from>
    <xdr:to>
      <xdr:col>19</xdr:col>
      <xdr:colOff>177800</xdr:colOff>
      <xdr:row>40</xdr:row>
      <xdr:rowOff>30480</xdr:rowOff>
    </xdr:to>
    <xdr:cxnSp macro="">
      <xdr:nvCxnSpPr>
        <xdr:cNvPr id="75" name="直線コネクタ 74"/>
        <xdr:cNvCxnSpPr/>
      </xdr:nvCxnSpPr>
      <xdr:spPr>
        <a:xfrm flipV="1">
          <a:off x="2908300" y="685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6"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7"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34307</xdr:rowOff>
    </xdr:from>
    <xdr:ext cx="405111" cy="259045"/>
    <xdr:sp macro="" textlink="">
      <xdr:nvSpPr>
        <xdr:cNvPr id="78" name="n_1mainValue【道路】&#10;有形固定資産減価償却率"/>
        <xdr:cNvSpPr txBox="1"/>
      </xdr:nvSpPr>
      <xdr:spPr>
        <a:xfrm>
          <a:off x="3582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9" name="n_2main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130693</xdr:rowOff>
    </xdr:from>
    <xdr:to>
      <xdr:col>55</xdr:col>
      <xdr:colOff>50800</xdr:colOff>
      <xdr:row>41</xdr:row>
      <xdr:rowOff>60843</xdr:rowOff>
    </xdr:to>
    <xdr:sp macro="" textlink="">
      <xdr:nvSpPr>
        <xdr:cNvPr id="115" name="楕円 114"/>
        <xdr:cNvSpPr/>
      </xdr:nvSpPr>
      <xdr:spPr>
        <a:xfrm>
          <a:off x="10426700" y="69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45620</xdr:rowOff>
    </xdr:from>
    <xdr:ext cx="469744" cy="259045"/>
    <xdr:sp macro="" textlink="">
      <xdr:nvSpPr>
        <xdr:cNvPr id="116" name="【道路】&#10;一人当たり延長該当値テキスト"/>
        <xdr:cNvSpPr txBox="1"/>
      </xdr:nvSpPr>
      <xdr:spPr>
        <a:xfrm>
          <a:off x="10515600" y="690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131333</xdr:rowOff>
    </xdr:from>
    <xdr:to>
      <xdr:col>50</xdr:col>
      <xdr:colOff>165100</xdr:colOff>
      <xdr:row>41</xdr:row>
      <xdr:rowOff>61483</xdr:rowOff>
    </xdr:to>
    <xdr:sp macro="" textlink="">
      <xdr:nvSpPr>
        <xdr:cNvPr id="117" name="楕円 116"/>
        <xdr:cNvSpPr/>
      </xdr:nvSpPr>
      <xdr:spPr>
        <a:xfrm>
          <a:off x="9588500" y="69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10043</xdr:rowOff>
    </xdr:from>
    <xdr:to>
      <xdr:col>55</xdr:col>
      <xdr:colOff>0</xdr:colOff>
      <xdr:row>41</xdr:row>
      <xdr:rowOff>10683</xdr:rowOff>
    </xdr:to>
    <xdr:cxnSp macro="">
      <xdr:nvCxnSpPr>
        <xdr:cNvPr id="118" name="直線コネクタ 117"/>
        <xdr:cNvCxnSpPr/>
      </xdr:nvCxnSpPr>
      <xdr:spPr>
        <a:xfrm flipV="1">
          <a:off x="9639300" y="7039493"/>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131287</xdr:rowOff>
    </xdr:from>
    <xdr:to>
      <xdr:col>46</xdr:col>
      <xdr:colOff>38100</xdr:colOff>
      <xdr:row>41</xdr:row>
      <xdr:rowOff>61437</xdr:rowOff>
    </xdr:to>
    <xdr:sp macro="" textlink="">
      <xdr:nvSpPr>
        <xdr:cNvPr id="119" name="楕円 118"/>
        <xdr:cNvSpPr/>
      </xdr:nvSpPr>
      <xdr:spPr>
        <a:xfrm>
          <a:off x="8699500" y="69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10637</xdr:rowOff>
    </xdr:from>
    <xdr:to>
      <xdr:col>50</xdr:col>
      <xdr:colOff>114300</xdr:colOff>
      <xdr:row>41</xdr:row>
      <xdr:rowOff>10683</xdr:rowOff>
    </xdr:to>
    <xdr:cxnSp macro="">
      <xdr:nvCxnSpPr>
        <xdr:cNvPr id="120" name="直線コネクタ 119"/>
        <xdr:cNvCxnSpPr/>
      </xdr:nvCxnSpPr>
      <xdr:spPr>
        <a:xfrm>
          <a:off x="8750300" y="704008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52610</xdr:rowOff>
    </xdr:from>
    <xdr:ext cx="469744" cy="259045"/>
    <xdr:sp macro="" textlink="">
      <xdr:nvSpPr>
        <xdr:cNvPr id="123" name="n_1mainValue【道路】&#10;一人当たり延長"/>
        <xdr:cNvSpPr txBox="1"/>
      </xdr:nvSpPr>
      <xdr:spPr>
        <a:xfrm>
          <a:off x="9391727" y="708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52564</xdr:rowOff>
    </xdr:from>
    <xdr:ext cx="469744" cy="259045"/>
    <xdr:sp macro="" textlink="">
      <xdr:nvSpPr>
        <xdr:cNvPr id="124" name="n_2mainValue【道路】&#10;一人当たり延長"/>
        <xdr:cNvSpPr txBox="1"/>
      </xdr:nvSpPr>
      <xdr:spPr>
        <a:xfrm>
          <a:off x="8515427" y="70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6"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96157</xdr:rowOff>
    </xdr:from>
    <xdr:to>
      <xdr:col>24</xdr:col>
      <xdr:colOff>114300</xdr:colOff>
      <xdr:row>57</xdr:row>
      <xdr:rowOff>26307</xdr:rowOff>
    </xdr:to>
    <xdr:sp macro="" textlink="">
      <xdr:nvSpPr>
        <xdr:cNvPr id="165" name="楕円 164"/>
        <xdr:cNvSpPr/>
      </xdr:nvSpPr>
      <xdr:spPr>
        <a:xfrm>
          <a:off x="4584700" y="96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11084</xdr:rowOff>
    </xdr:from>
    <xdr:ext cx="405111" cy="259045"/>
    <xdr:sp macro="" textlink="">
      <xdr:nvSpPr>
        <xdr:cNvPr id="166" name="【橋りょう・トンネル】&#10;有形固定資産減価償却率該当値テキスト"/>
        <xdr:cNvSpPr txBox="1"/>
      </xdr:nvSpPr>
      <xdr:spPr>
        <a:xfrm>
          <a:off x="4673600" y="961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115751</xdr:rowOff>
    </xdr:from>
    <xdr:to>
      <xdr:col>20</xdr:col>
      <xdr:colOff>38100</xdr:colOff>
      <xdr:row>57</xdr:row>
      <xdr:rowOff>45901</xdr:rowOff>
    </xdr:to>
    <xdr:sp macro="" textlink="">
      <xdr:nvSpPr>
        <xdr:cNvPr id="167" name="楕円 166"/>
        <xdr:cNvSpPr/>
      </xdr:nvSpPr>
      <xdr:spPr>
        <a:xfrm>
          <a:off x="3746500" y="971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146957</xdr:rowOff>
    </xdr:from>
    <xdr:to>
      <xdr:col>24</xdr:col>
      <xdr:colOff>63500</xdr:colOff>
      <xdr:row>56</xdr:row>
      <xdr:rowOff>166551</xdr:rowOff>
    </xdr:to>
    <xdr:cxnSp macro="">
      <xdr:nvCxnSpPr>
        <xdr:cNvPr id="168" name="直線コネクタ 167"/>
        <xdr:cNvCxnSpPr/>
      </xdr:nvCxnSpPr>
      <xdr:spPr>
        <a:xfrm flipV="1">
          <a:off x="3797300" y="974815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141877</xdr:rowOff>
    </xdr:from>
    <xdr:to>
      <xdr:col>15</xdr:col>
      <xdr:colOff>101600</xdr:colOff>
      <xdr:row>57</xdr:row>
      <xdr:rowOff>72027</xdr:rowOff>
    </xdr:to>
    <xdr:sp macro="" textlink="">
      <xdr:nvSpPr>
        <xdr:cNvPr id="169" name="楕円 168"/>
        <xdr:cNvSpPr/>
      </xdr:nvSpPr>
      <xdr:spPr>
        <a:xfrm>
          <a:off x="28575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166551</xdr:rowOff>
    </xdr:from>
    <xdr:to>
      <xdr:col>19</xdr:col>
      <xdr:colOff>177800</xdr:colOff>
      <xdr:row>57</xdr:row>
      <xdr:rowOff>21227</xdr:rowOff>
    </xdr:to>
    <xdr:cxnSp macro="">
      <xdr:nvCxnSpPr>
        <xdr:cNvPr id="170" name="直線コネクタ 169"/>
        <xdr:cNvCxnSpPr/>
      </xdr:nvCxnSpPr>
      <xdr:spPr>
        <a:xfrm flipV="1">
          <a:off x="2908300" y="9767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71"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62428</xdr:rowOff>
    </xdr:from>
    <xdr:ext cx="405111" cy="259045"/>
    <xdr:sp macro="" textlink="">
      <xdr:nvSpPr>
        <xdr:cNvPr id="173" name="n_1mainValue【橋りょう・トンネル】&#10;有形固定資産減価償却率"/>
        <xdr:cNvSpPr txBox="1"/>
      </xdr:nvSpPr>
      <xdr:spPr>
        <a:xfrm>
          <a:off x="3582044" y="949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88554</xdr:rowOff>
    </xdr:from>
    <xdr:ext cx="405111" cy="259045"/>
    <xdr:sp macro="" textlink="">
      <xdr:nvSpPr>
        <xdr:cNvPr id="174" name="n_2mainValue【橋りょう・トンネル】&#10;有形固定資産減価償却率"/>
        <xdr:cNvSpPr txBox="1"/>
      </xdr:nvSpPr>
      <xdr:spPr>
        <a:xfrm>
          <a:off x="2705744" y="951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30710</xdr:rowOff>
    </xdr:from>
    <xdr:to>
      <xdr:col>55</xdr:col>
      <xdr:colOff>50800</xdr:colOff>
      <xdr:row>63</xdr:row>
      <xdr:rowOff>132310</xdr:rowOff>
    </xdr:to>
    <xdr:sp macro="" textlink="">
      <xdr:nvSpPr>
        <xdr:cNvPr id="210" name="楕円 209"/>
        <xdr:cNvSpPr/>
      </xdr:nvSpPr>
      <xdr:spPr>
        <a:xfrm>
          <a:off x="10426700" y="108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117087</xdr:rowOff>
    </xdr:from>
    <xdr:ext cx="534377" cy="259045"/>
    <xdr:sp macro="" textlink="">
      <xdr:nvSpPr>
        <xdr:cNvPr id="211" name="【橋りょう・トンネル】&#10;一人当たり有形固定資産（償却資産）額該当値テキスト"/>
        <xdr:cNvSpPr txBox="1"/>
      </xdr:nvSpPr>
      <xdr:spPr>
        <a:xfrm>
          <a:off x="10515600" y="107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31007</xdr:rowOff>
    </xdr:from>
    <xdr:to>
      <xdr:col>50</xdr:col>
      <xdr:colOff>165100</xdr:colOff>
      <xdr:row>63</xdr:row>
      <xdr:rowOff>132607</xdr:rowOff>
    </xdr:to>
    <xdr:sp macro="" textlink="">
      <xdr:nvSpPr>
        <xdr:cNvPr id="212" name="楕円 211"/>
        <xdr:cNvSpPr/>
      </xdr:nvSpPr>
      <xdr:spPr>
        <a:xfrm>
          <a:off x="9588500" y="1083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81510</xdr:rowOff>
    </xdr:from>
    <xdr:to>
      <xdr:col>55</xdr:col>
      <xdr:colOff>0</xdr:colOff>
      <xdr:row>63</xdr:row>
      <xdr:rowOff>81807</xdr:rowOff>
    </xdr:to>
    <xdr:cxnSp macro="">
      <xdr:nvCxnSpPr>
        <xdr:cNvPr id="213" name="直線コネクタ 212"/>
        <xdr:cNvCxnSpPr/>
      </xdr:nvCxnSpPr>
      <xdr:spPr>
        <a:xfrm flipV="1">
          <a:off x="9639300" y="10882860"/>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30902</xdr:rowOff>
    </xdr:from>
    <xdr:to>
      <xdr:col>46</xdr:col>
      <xdr:colOff>38100</xdr:colOff>
      <xdr:row>63</xdr:row>
      <xdr:rowOff>132502</xdr:rowOff>
    </xdr:to>
    <xdr:sp macro="" textlink="">
      <xdr:nvSpPr>
        <xdr:cNvPr id="214" name="楕円 213"/>
        <xdr:cNvSpPr/>
      </xdr:nvSpPr>
      <xdr:spPr>
        <a:xfrm>
          <a:off x="8699500" y="1083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81702</xdr:rowOff>
    </xdr:from>
    <xdr:to>
      <xdr:col>50</xdr:col>
      <xdr:colOff>114300</xdr:colOff>
      <xdr:row>63</xdr:row>
      <xdr:rowOff>81807</xdr:rowOff>
    </xdr:to>
    <xdr:cxnSp macro="">
      <xdr:nvCxnSpPr>
        <xdr:cNvPr id="215" name="直線コネクタ 214"/>
        <xdr:cNvCxnSpPr/>
      </xdr:nvCxnSpPr>
      <xdr:spPr>
        <a:xfrm>
          <a:off x="8750300" y="10883052"/>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123734</xdr:rowOff>
    </xdr:from>
    <xdr:ext cx="534377" cy="259045"/>
    <xdr:sp macro="" textlink="">
      <xdr:nvSpPr>
        <xdr:cNvPr id="218" name="n_1mainValue【橋りょう・トンネル】&#10;一人当たり有形固定資産（償却資産）額"/>
        <xdr:cNvSpPr txBox="1"/>
      </xdr:nvSpPr>
      <xdr:spPr>
        <a:xfrm>
          <a:off x="9359411" y="1092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123629</xdr:rowOff>
    </xdr:from>
    <xdr:ext cx="534377" cy="259045"/>
    <xdr:sp macro="" textlink="">
      <xdr:nvSpPr>
        <xdr:cNvPr id="219" name="n_2mainValue【橋りょう・トンネル】&#10;一人当たり有形固定資産（償却資産）額"/>
        <xdr:cNvSpPr txBox="1"/>
      </xdr:nvSpPr>
      <xdr:spPr>
        <a:xfrm>
          <a:off x="8483111" y="1092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2303</xdr:rowOff>
    </xdr:from>
    <xdr:ext cx="405111" cy="259045"/>
    <xdr:sp macro="" textlink="">
      <xdr:nvSpPr>
        <xdr:cNvPr id="247" name="【公営住宅】&#10;有形固定資産減価償却率平均値テキスト"/>
        <xdr:cNvSpPr txBox="1"/>
      </xdr:nvSpPr>
      <xdr:spPr>
        <a:xfrm>
          <a:off x="4673600" y="14232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56" name="楕円 255"/>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257" name="【公営住宅】&#10;有形固定資産減価償却率該当値テキスト"/>
        <xdr:cNvSpPr txBox="1"/>
      </xdr:nvSpPr>
      <xdr:spPr>
        <a:xfrm>
          <a:off x="4673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58" name="楕円 257"/>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33528</xdr:rowOff>
    </xdr:to>
    <xdr:cxnSp macro="">
      <xdr:nvCxnSpPr>
        <xdr:cNvPr id="259" name="直線コネクタ 258"/>
        <xdr:cNvCxnSpPr/>
      </xdr:nvCxnSpPr>
      <xdr:spPr>
        <a:xfrm flipV="1">
          <a:off x="3797300" y="140512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23876</xdr:rowOff>
    </xdr:from>
    <xdr:to>
      <xdr:col>15</xdr:col>
      <xdr:colOff>101600</xdr:colOff>
      <xdr:row>82</xdr:row>
      <xdr:rowOff>125476</xdr:rowOff>
    </xdr:to>
    <xdr:sp macro="" textlink="">
      <xdr:nvSpPr>
        <xdr:cNvPr id="260" name="楕円 259"/>
        <xdr:cNvSpPr/>
      </xdr:nvSpPr>
      <xdr:spPr>
        <a:xfrm>
          <a:off x="2857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33528</xdr:rowOff>
    </xdr:from>
    <xdr:to>
      <xdr:col>19</xdr:col>
      <xdr:colOff>177800</xdr:colOff>
      <xdr:row>82</xdr:row>
      <xdr:rowOff>74676</xdr:rowOff>
    </xdr:to>
    <xdr:cxnSp macro="">
      <xdr:nvCxnSpPr>
        <xdr:cNvPr id="261" name="直線コネクタ 260"/>
        <xdr:cNvCxnSpPr/>
      </xdr:nvCxnSpPr>
      <xdr:spPr>
        <a:xfrm flipV="1">
          <a:off x="2908300" y="140924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262"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11447</xdr:rowOff>
    </xdr:from>
    <xdr:ext cx="405111" cy="259045"/>
    <xdr:sp macro="" textlink="">
      <xdr:nvSpPr>
        <xdr:cNvPr id="263" name="n_2aveValue【公営住宅】&#10;有形固定資産減価償却率"/>
        <xdr:cNvSpPr txBox="1"/>
      </xdr:nvSpPr>
      <xdr:spPr>
        <a:xfrm>
          <a:off x="2705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100855</xdr:rowOff>
    </xdr:from>
    <xdr:ext cx="405111" cy="259045"/>
    <xdr:sp macro="" textlink="">
      <xdr:nvSpPr>
        <xdr:cNvPr id="264" name="n_1main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265" name="n_2mainValue【公営住宅】&#10;有形固定資産減価償却率"/>
        <xdr:cNvSpPr txBox="1"/>
      </xdr:nvSpPr>
      <xdr:spPr>
        <a:xfrm>
          <a:off x="2705744" y="1385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42834</xdr:rowOff>
    </xdr:from>
    <xdr:ext cx="469744" cy="259045"/>
    <xdr:sp macro="" textlink="">
      <xdr:nvSpPr>
        <xdr:cNvPr id="296" name="【公営住宅】&#10;一人当たり面積平均値テキスト"/>
        <xdr:cNvSpPr txBox="1"/>
      </xdr:nvSpPr>
      <xdr:spPr>
        <a:xfrm>
          <a:off x="10515600" y="1410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83638</xdr:rowOff>
    </xdr:from>
    <xdr:to>
      <xdr:col>55</xdr:col>
      <xdr:colOff>50800</xdr:colOff>
      <xdr:row>86</xdr:row>
      <xdr:rowOff>13788</xdr:rowOff>
    </xdr:to>
    <xdr:sp macro="" textlink="">
      <xdr:nvSpPr>
        <xdr:cNvPr id="305" name="楕円 304"/>
        <xdr:cNvSpPr/>
      </xdr:nvSpPr>
      <xdr:spPr>
        <a:xfrm>
          <a:off x="104267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62065</xdr:rowOff>
    </xdr:from>
    <xdr:ext cx="469744" cy="259045"/>
    <xdr:sp macro="" textlink="">
      <xdr:nvSpPr>
        <xdr:cNvPr id="306" name="【公営住宅】&#10;一人当たり面積該当値テキスト"/>
        <xdr:cNvSpPr txBox="1"/>
      </xdr:nvSpPr>
      <xdr:spPr>
        <a:xfrm>
          <a:off x="10515600"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307" name="楕円 306"/>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134438</xdr:rowOff>
    </xdr:from>
    <xdr:to>
      <xdr:col>55</xdr:col>
      <xdr:colOff>0</xdr:colOff>
      <xdr:row>85</xdr:row>
      <xdr:rowOff>134438</xdr:rowOff>
    </xdr:to>
    <xdr:cxnSp macro="">
      <xdr:nvCxnSpPr>
        <xdr:cNvPr id="308" name="直線コネクタ 307"/>
        <xdr:cNvCxnSpPr/>
      </xdr:nvCxnSpPr>
      <xdr:spPr>
        <a:xfrm>
          <a:off x="9639300" y="14707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82006</xdr:rowOff>
    </xdr:from>
    <xdr:to>
      <xdr:col>46</xdr:col>
      <xdr:colOff>38100</xdr:colOff>
      <xdr:row>86</xdr:row>
      <xdr:rowOff>12156</xdr:rowOff>
    </xdr:to>
    <xdr:sp macro="" textlink="">
      <xdr:nvSpPr>
        <xdr:cNvPr id="309" name="楕円 308"/>
        <xdr:cNvSpPr/>
      </xdr:nvSpPr>
      <xdr:spPr>
        <a:xfrm>
          <a:off x="8699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132806</xdr:rowOff>
    </xdr:from>
    <xdr:to>
      <xdr:col>50</xdr:col>
      <xdr:colOff>114300</xdr:colOff>
      <xdr:row>85</xdr:row>
      <xdr:rowOff>134438</xdr:rowOff>
    </xdr:to>
    <xdr:cxnSp macro="">
      <xdr:nvCxnSpPr>
        <xdr:cNvPr id="310" name="直線コネクタ 309"/>
        <xdr:cNvCxnSpPr/>
      </xdr:nvCxnSpPr>
      <xdr:spPr>
        <a:xfrm>
          <a:off x="8750300" y="1470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115225</xdr:rowOff>
    </xdr:from>
    <xdr:ext cx="469744" cy="259045"/>
    <xdr:sp macro="" textlink="">
      <xdr:nvSpPr>
        <xdr:cNvPr id="311" name="n_1aveValue【公営住宅】&#10;一人当たり面積"/>
        <xdr:cNvSpPr txBox="1"/>
      </xdr:nvSpPr>
      <xdr:spPr>
        <a:xfrm>
          <a:off x="93917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12" name="n_2aveValue【公営住宅】&#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4915</xdr:rowOff>
    </xdr:from>
    <xdr:ext cx="469744" cy="259045"/>
    <xdr:sp macro="" textlink="">
      <xdr:nvSpPr>
        <xdr:cNvPr id="313" name="n_1mainValue【公営住宅】&#10;一人当たり面積"/>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3283</xdr:rowOff>
    </xdr:from>
    <xdr:ext cx="469744" cy="259045"/>
    <xdr:sp macro="" textlink="">
      <xdr:nvSpPr>
        <xdr:cNvPr id="314" name="n_2mainValue【公営住宅】&#10;一人当たり面積"/>
        <xdr:cNvSpPr txBox="1"/>
      </xdr:nvSpPr>
      <xdr:spPr>
        <a:xfrm>
          <a:off x="8515427" y="14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4"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373" name="楕円 372"/>
        <xdr:cNvSpPr/>
      </xdr:nvSpPr>
      <xdr:spPr>
        <a:xfrm>
          <a:off x="162687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32402</xdr:rowOff>
    </xdr:from>
    <xdr:ext cx="405111" cy="259045"/>
    <xdr:sp macro="" textlink="">
      <xdr:nvSpPr>
        <xdr:cNvPr id="374" name="【認定こども園・幼稚園・保育所】&#10;有形固定資産減価償却率該当値テキスト"/>
        <xdr:cNvSpPr txBox="1"/>
      </xdr:nvSpPr>
      <xdr:spPr>
        <a:xfrm>
          <a:off x="16357600"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96838</xdr:rowOff>
    </xdr:from>
    <xdr:to>
      <xdr:col>81</xdr:col>
      <xdr:colOff>101600</xdr:colOff>
      <xdr:row>40</xdr:row>
      <xdr:rowOff>26988</xdr:rowOff>
    </xdr:to>
    <xdr:sp macro="" textlink="">
      <xdr:nvSpPr>
        <xdr:cNvPr id="375" name="楕円 374"/>
        <xdr:cNvSpPr/>
      </xdr:nvSpPr>
      <xdr:spPr>
        <a:xfrm>
          <a:off x="15430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147638</xdr:rowOff>
    </xdr:from>
    <xdr:to>
      <xdr:col>85</xdr:col>
      <xdr:colOff>127000</xdr:colOff>
      <xdr:row>40</xdr:row>
      <xdr:rowOff>104775</xdr:rowOff>
    </xdr:to>
    <xdr:cxnSp macro="">
      <xdr:nvCxnSpPr>
        <xdr:cNvPr id="376" name="直線コネクタ 375"/>
        <xdr:cNvCxnSpPr/>
      </xdr:nvCxnSpPr>
      <xdr:spPr>
        <a:xfrm>
          <a:off x="15481300" y="6834188"/>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168275</xdr:rowOff>
    </xdr:from>
    <xdr:to>
      <xdr:col>76</xdr:col>
      <xdr:colOff>165100</xdr:colOff>
      <xdr:row>40</xdr:row>
      <xdr:rowOff>98425</xdr:rowOff>
    </xdr:to>
    <xdr:sp macro="" textlink="">
      <xdr:nvSpPr>
        <xdr:cNvPr id="377" name="楕円 376"/>
        <xdr:cNvSpPr/>
      </xdr:nvSpPr>
      <xdr:spPr>
        <a:xfrm>
          <a:off x="1454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147638</xdr:rowOff>
    </xdr:from>
    <xdr:to>
      <xdr:col>81</xdr:col>
      <xdr:colOff>50800</xdr:colOff>
      <xdr:row>40</xdr:row>
      <xdr:rowOff>47625</xdr:rowOff>
    </xdr:to>
    <xdr:cxnSp macro="">
      <xdr:nvCxnSpPr>
        <xdr:cNvPr id="378" name="直線コネクタ 377"/>
        <xdr:cNvCxnSpPr/>
      </xdr:nvCxnSpPr>
      <xdr:spPr>
        <a:xfrm flipV="1">
          <a:off x="14592300" y="683418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79"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8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18115</xdr:rowOff>
    </xdr:from>
    <xdr:ext cx="405111" cy="259045"/>
    <xdr:sp macro="" textlink="">
      <xdr:nvSpPr>
        <xdr:cNvPr id="381" name="n_1mainValue【認定こども園・幼稚園・保育所】&#10;有形固定資産減価償却率"/>
        <xdr:cNvSpPr txBox="1"/>
      </xdr:nvSpPr>
      <xdr:spPr>
        <a:xfrm>
          <a:off x="15266044" y="687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89552</xdr:rowOff>
    </xdr:from>
    <xdr:ext cx="405111" cy="259045"/>
    <xdr:sp macro="" textlink="">
      <xdr:nvSpPr>
        <xdr:cNvPr id="382" name="n_2mainValue【認定こども園・幼稚園・保育所】&#10;有形固定資産減価償却率"/>
        <xdr:cNvSpPr txBox="1"/>
      </xdr:nvSpPr>
      <xdr:spPr>
        <a:xfrm>
          <a:off x="14389744"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11"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20" name="楕円 419"/>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21" name="【認定こども園・幼稚園・保育所】&#10;一人当たり面積該当値テキスト"/>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22" name="楕円 421"/>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423" name="直線コネクタ 422"/>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24" name="楕円 423"/>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25" name="直線コネクタ 424"/>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2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27"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28"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29" name="n_2mainValue【認定こども園・幼稚園・保育所】&#10;一人当たり面積"/>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459" name="【学校施設】&#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468" name="楕円 467"/>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469" name="【学校施設】&#10;有形固定資産減価償却率該当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93980</xdr:rowOff>
    </xdr:from>
    <xdr:to>
      <xdr:col>81</xdr:col>
      <xdr:colOff>101600</xdr:colOff>
      <xdr:row>57</xdr:row>
      <xdr:rowOff>24130</xdr:rowOff>
    </xdr:to>
    <xdr:sp macro="" textlink="">
      <xdr:nvSpPr>
        <xdr:cNvPr id="470" name="楕円 469"/>
        <xdr:cNvSpPr/>
      </xdr:nvSpPr>
      <xdr:spPr>
        <a:xfrm>
          <a:off x="15430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114300</xdr:rowOff>
    </xdr:from>
    <xdr:to>
      <xdr:col>85</xdr:col>
      <xdr:colOff>127000</xdr:colOff>
      <xdr:row>56</xdr:row>
      <xdr:rowOff>144780</xdr:rowOff>
    </xdr:to>
    <xdr:cxnSp macro="">
      <xdr:nvCxnSpPr>
        <xdr:cNvPr id="471" name="直線コネクタ 470"/>
        <xdr:cNvCxnSpPr/>
      </xdr:nvCxnSpPr>
      <xdr:spPr>
        <a:xfrm flipV="1">
          <a:off x="15481300" y="9715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472" name="楕円 471"/>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57</xdr:row>
      <xdr:rowOff>0</xdr:rowOff>
    </xdr:to>
    <xdr:cxnSp macro="">
      <xdr:nvCxnSpPr>
        <xdr:cNvPr id="473" name="直線コネクタ 472"/>
        <xdr:cNvCxnSpPr/>
      </xdr:nvCxnSpPr>
      <xdr:spPr>
        <a:xfrm flipV="1">
          <a:off x="14592300" y="9745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74" name="n_1aveValue【学校施設】&#10;有形固定資産減価償却率"/>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475" name="n_2aveValue【学校施設】&#10;有形固定資産減価償却率"/>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40657</xdr:rowOff>
    </xdr:from>
    <xdr:ext cx="405111" cy="259045"/>
    <xdr:sp macro="" textlink="">
      <xdr:nvSpPr>
        <xdr:cNvPr id="476" name="n_1mainValue【学校施設】&#10;有形固定資産減価償却率"/>
        <xdr:cNvSpPr txBox="1"/>
      </xdr:nvSpPr>
      <xdr:spPr>
        <a:xfrm>
          <a:off x="152660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477" name="n_2mainValue【学校施設】&#10;有形固定資産減価償却率"/>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6367</xdr:rowOff>
    </xdr:from>
    <xdr:ext cx="469744" cy="259045"/>
    <xdr:sp macro="" textlink="">
      <xdr:nvSpPr>
        <xdr:cNvPr id="509" name="【学校施設】&#10;一人当たり面積平均値テキスト"/>
        <xdr:cNvSpPr txBox="1"/>
      </xdr:nvSpPr>
      <xdr:spPr>
        <a:xfrm>
          <a:off x="22199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150041</xdr:rowOff>
    </xdr:from>
    <xdr:to>
      <xdr:col>116</xdr:col>
      <xdr:colOff>114300</xdr:colOff>
      <xdr:row>64</xdr:row>
      <xdr:rowOff>80191</xdr:rowOff>
    </xdr:to>
    <xdr:sp macro="" textlink="">
      <xdr:nvSpPr>
        <xdr:cNvPr id="518" name="楕円 517"/>
        <xdr:cNvSpPr/>
      </xdr:nvSpPr>
      <xdr:spPr>
        <a:xfrm>
          <a:off x="221107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64968</xdr:rowOff>
    </xdr:from>
    <xdr:ext cx="469744" cy="259045"/>
    <xdr:sp macro="" textlink="">
      <xdr:nvSpPr>
        <xdr:cNvPr id="519" name="【学校施設】&#10;一人当たり面積該当値テキスト"/>
        <xdr:cNvSpPr txBox="1"/>
      </xdr:nvSpPr>
      <xdr:spPr>
        <a:xfrm>
          <a:off x="22199600" y="1086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520" name="楕円 519"/>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29391</xdr:rowOff>
    </xdr:from>
    <xdr:to>
      <xdr:col>116</xdr:col>
      <xdr:colOff>63500</xdr:colOff>
      <xdr:row>64</xdr:row>
      <xdr:rowOff>29391</xdr:rowOff>
    </xdr:to>
    <xdr:cxnSp macro="">
      <xdr:nvCxnSpPr>
        <xdr:cNvPr id="521" name="直線コネクタ 520"/>
        <xdr:cNvCxnSpPr/>
      </xdr:nvCxnSpPr>
      <xdr:spPr>
        <a:xfrm>
          <a:off x="21323300" y="110021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146776</xdr:rowOff>
    </xdr:from>
    <xdr:to>
      <xdr:col>107</xdr:col>
      <xdr:colOff>101600</xdr:colOff>
      <xdr:row>64</xdr:row>
      <xdr:rowOff>76926</xdr:rowOff>
    </xdr:to>
    <xdr:sp macro="" textlink="">
      <xdr:nvSpPr>
        <xdr:cNvPr id="522" name="楕円 521"/>
        <xdr:cNvSpPr/>
      </xdr:nvSpPr>
      <xdr:spPr>
        <a:xfrm>
          <a:off x="203835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26126</xdr:rowOff>
    </xdr:from>
    <xdr:to>
      <xdr:col>111</xdr:col>
      <xdr:colOff>177800</xdr:colOff>
      <xdr:row>64</xdr:row>
      <xdr:rowOff>29391</xdr:rowOff>
    </xdr:to>
    <xdr:cxnSp macro="">
      <xdr:nvCxnSpPr>
        <xdr:cNvPr id="523" name="直線コネクタ 522"/>
        <xdr:cNvCxnSpPr/>
      </xdr:nvCxnSpPr>
      <xdr:spPr>
        <a:xfrm>
          <a:off x="20434300" y="109989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52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526" name="n_1mainValue【学校施設】&#10;一人当たり面積"/>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68053</xdr:rowOff>
    </xdr:from>
    <xdr:ext cx="469744" cy="259045"/>
    <xdr:sp macro="" textlink="">
      <xdr:nvSpPr>
        <xdr:cNvPr id="527" name="n_2mainValue【学校施設】&#10;一人当たり面積"/>
        <xdr:cNvSpPr txBox="1"/>
      </xdr:nvSpPr>
      <xdr:spPr>
        <a:xfrm>
          <a:off x="20199427" y="1104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57" name="【児童館】&#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69214</xdr:rowOff>
    </xdr:from>
    <xdr:to>
      <xdr:col>85</xdr:col>
      <xdr:colOff>177800</xdr:colOff>
      <xdr:row>80</xdr:row>
      <xdr:rowOff>170814</xdr:rowOff>
    </xdr:to>
    <xdr:sp macro="" textlink="">
      <xdr:nvSpPr>
        <xdr:cNvPr id="566" name="楕円 565"/>
        <xdr:cNvSpPr/>
      </xdr:nvSpPr>
      <xdr:spPr>
        <a:xfrm>
          <a:off x="162687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92091</xdr:rowOff>
    </xdr:from>
    <xdr:ext cx="405111" cy="259045"/>
    <xdr:sp macro="" textlink="">
      <xdr:nvSpPr>
        <xdr:cNvPr id="567" name="【児童館】&#10;有形固定資産減価償却率該当値テキスト"/>
        <xdr:cNvSpPr txBox="1"/>
      </xdr:nvSpPr>
      <xdr:spPr>
        <a:xfrm>
          <a:off x="16357600" y="1363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116839</xdr:rowOff>
    </xdr:from>
    <xdr:to>
      <xdr:col>81</xdr:col>
      <xdr:colOff>101600</xdr:colOff>
      <xdr:row>81</xdr:row>
      <xdr:rowOff>46989</xdr:rowOff>
    </xdr:to>
    <xdr:sp macro="" textlink="">
      <xdr:nvSpPr>
        <xdr:cNvPr id="568" name="楕円 567"/>
        <xdr:cNvSpPr/>
      </xdr:nvSpPr>
      <xdr:spPr>
        <a:xfrm>
          <a:off x="15430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120014</xdr:rowOff>
    </xdr:from>
    <xdr:to>
      <xdr:col>85</xdr:col>
      <xdr:colOff>127000</xdr:colOff>
      <xdr:row>80</xdr:row>
      <xdr:rowOff>167639</xdr:rowOff>
    </xdr:to>
    <xdr:cxnSp macro="">
      <xdr:nvCxnSpPr>
        <xdr:cNvPr id="569" name="直線コネクタ 568"/>
        <xdr:cNvCxnSpPr/>
      </xdr:nvCxnSpPr>
      <xdr:spPr>
        <a:xfrm flipV="1">
          <a:off x="15481300" y="1383601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133986</xdr:rowOff>
    </xdr:from>
    <xdr:to>
      <xdr:col>76</xdr:col>
      <xdr:colOff>165100</xdr:colOff>
      <xdr:row>81</xdr:row>
      <xdr:rowOff>64136</xdr:rowOff>
    </xdr:to>
    <xdr:sp macro="" textlink="">
      <xdr:nvSpPr>
        <xdr:cNvPr id="570" name="楕円 569"/>
        <xdr:cNvSpPr/>
      </xdr:nvSpPr>
      <xdr:spPr>
        <a:xfrm>
          <a:off x="14541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167639</xdr:rowOff>
    </xdr:from>
    <xdr:to>
      <xdr:col>81</xdr:col>
      <xdr:colOff>50800</xdr:colOff>
      <xdr:row>81</xdr:row>
      <xdr:rowOff>13336</xdr:rowOff>
    </xdr:to>
    <xdr:cxnSp macro="">
      <xdr:nvCxnSpPr>
        <xdr:cNvPr id="571" name="直線コネクタ 570"/>
        <xdr:cNvCxnSpPr/>
      </xdr:nvCxnSpPr>
      <xdr:spPr>
        <a:xfrm flipV="1">
          <a:off x="14592300" y="13883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30497</xdr:rowOff>
    </xdr:from>
    <xdr:ext cx="405111" cy="259045"/>
    <xdr:sp macro="" textlink="">
      <xdr:nvSpPr>
        <xdr:cNvPr id="572" name="n_1aveValue【児童館】&#10;有形固定資産減価償却率"/>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97172</xdr:rowOff>
    </xdr:from>
    <xdr:ext cx="405111" cy="259045"/>
    <xdr:sp macro="" textlink="">
      <xdr:nvSpPr>
        <xdr:cNvPr id="573" name="n_2aveValue【児童館】&#10;有形固定資産減価償却率"/>
        <xdr:cNvSpPr txBox="1"/>
      </xdr:nvSpPr>
      <xdr:spPr>
        <a:xfrm>
          <a:off x="14389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63516</xdr:rowOff>
    </xdr:from>
    <xdr:ext cx="405111" cy="259045"/>
    <xdr:sp macro="" textlink="">
      <xdr:nvSpPr>
        <xdr:cNvPr id="574" name="n_1mainValue【児童館】&#10;有形固定資産減価償却率"/>
        <xdr:cNvSpPr txBox="1"/>
      </xdr:nvSpPr>
      <xdr:spPr>
        <a:xfrm>
          <a:off x="15266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80663</xdr:rowOff>
    </xdr:from>
    <xdr:ext cx="405111" cy="259045"/>
    <xdr:sp macro="" textlink="">
      <xdr:nvSpPr>
        <xdr:cNvPr id="575" name="n_2mainValue【児童館】&#10;有形固定資産減価償却率"/>
        <xdr:cNvSpPr txBox="1"/>
      </xdr:nvSpPr>
      <xdr:spPr>
        <a:xfrm>
          <a:off x="14389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0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13" name="楕円 612"/>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14"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15" name="楕円 61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16" name="直線コネクタ 615"/>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17" name="楕円 616"/>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18" name="直線コネクタ 617"/>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2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21"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22"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121756</xdr:rowOff>
    </xdr:from>
    <xdr:ext cx="405111" cy="259045"/>
    <xdr:sp macro="" textlink="">
      <xdr:nvSpPr>
        <xdr:cNvPr id="654" name="【公民館】&#10;有形固定資産減価償却率平均値テキスト"/>
        <xdr:cNvSpPr txBox="1"/>
      </xdr:nvSpPr>
      <xdr:spPr>
        <a:xfrm>
          <a:off x="16357600" y="17952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49893</xdr:rowOff>
    </xdr:from>
    <xdr:to>
      <xdr:col>85</xdr:col>
      <xdr:colOff>177800</xdr:colOff>
      <xdr:row>107</xdr:row>
      <xdr:rowOff>151493</xdr:rowOff>
    </xdr:to>
    <xdr:sp macro="" textlink="">
      <xdr:nvSpPr>
        <xdr:cNvPr id="663" name="楕円 662"/>
        <xdr:cNvSpPr/>
      </xdr:nvSpPr>
      <xdr:spPr>
        <a:xfrm>
          <a:off x="16268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28320</xdr:rowOff>
    </xdr:from>
    <xdr:ext cx="405111" cy="259045"/>
    <xdr:sp macro="" textlink="">
      <xdr:nvSpPr>
        <xdr:cNvPr id="664" name="【公民館】&#10;有形固定資産減価償却率該当値テキスト"/>
        <xdr:cNvSpPr txBox="1"/>
      </xdr:nvSpPr>
      <xdr:spPr>
        <a:xfrm>
          <a:off x="16357600"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65" name="楕円 664"/>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156211</xdr:rowOff>
    </xdr:to>
    <xdr:cxnSp macro="">
      <xdr:nvCxnSpPr>
        <xdr:cNvPr id="666" name="直線コネクタ 665"/>
        <xdr:cNvCxnSpPr/>
      </xdr:nvCxnSpPr>
      <xdr:spPr>
        <a:xfrm flipV="1">
          <a:off x="15481300" y="18445843"/>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164193</xdr:rowOff>
    </xdr:from>
    <xdr:to>
      <xdr:col>76</xdr:col>
      <xdr:colOff>165100</xdr:colOff>
      <xdr:row>108</xdr:row>
      <xdr:rowOff>94343</xdr:rowOff>
    </xdr:to>
    <xdr:sp macro="" textlink="">
      <xdr:nvSpPr>
        <xdr:cNvPr id="667" name="楕円 666"/>
        <xdr:cNvSpPr/>
      </xdr:nvSpPr>
      <xdr:spPr>
        <a:xfrm>
          <a:off x="1454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108</xdr:row>
      <xdr:rowOff>43543</xdr:rowOff>
    </xdr:to>
    <xdr:cxnSp macro="">
      <xdr:nvCxnSpPr>
        <xdr:cNvPr id="668" name="直線コネクタ 667"/>
        <xdr:cNvCxnSpPr/>
      </xdr:nvCxnSpPr>
      <xdr:spPr>
        <a:xfrm flipV="1">
          <a:off x="14592300" y="18501361"/>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669"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70"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71" name="n_1mainValue【公民館】&#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85470</xdr:rowOff>
    </xdr:from>
    <xdr:ext cx="405111" cy="259045"/>
    <xdr:sp macro="" textlink="">
      <xdr:nvSpPr>
        <xdr:cNvPr id="672" name="n_2mainValue【公民館】&#10;有形固定資産減価償却率"/>
        <xdr:cNvSpPr txBox="1"/>
      </xdr:nvSpPr>
      <xdr:spPr>
        <a:xfrm>
          <a:off x="14389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701"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124461</xdr:rowOff>
    </xdr:from>
    <xdr:to>
      <xdr:col>116</xdr:col>
      <xdr:colOff>114300</xdr:colOff>
      <xdr:row>101</xdr:row>
      <xdr:rowOff>54611</xdr:rowOff>
    </xdr:to>
    <xdr:sp macro="" textlink="">
      <xdr:nvSpPr>
        <xdr:cNvPr id="710" name="楕円 709"/>
        <xdr:cNvSpPr/>
      </xdr:nvSpPr>
      <xdr:spPr>
        <a:xfrm>
          <a:off x="22110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147338</xdr:rowOff>
    </xdr:from>
    <xdr:ext cx="469744" cy="259045"/>
    <xdr:sp macro="" textlink="">
      <xdr:nvSpPr>
        <xdr:cNvPr id="711" name="【公民館】&#10;一人当たり面積該当値テキスト"/>
        <xdr:cNvSpPr txBox="1"/>
      </xdr:nvSpPr>
      <xdr:spPr>
        <a:xfrm>
          <a:off x="22199600"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124461</xdr:rowOff>
    </xdr:from>
    <xdr:to>
      <xdr:col>112</xdr:col>
      <xdr:colOff>38100</xdr:colOff>
      <xdr:row>101</xdr:row>
      <xdr:rowOff>54611</xdr:rowOff>
    </xdr:to>
    <xdr:sp macro="" textlink="">
      <xdr:nvSpPr>
        <xdr:cNvPr id="712" name="楕円 711"/>
        <xdr:cNvSpPr/>
      </xdr:nvSpPr>
      <xdr:spPr>
        <a:xfrm>
          <a:off x="21272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3811</xdr:rowOff>
    </xdr:from>
    <xdr:to>
      <xdr:col>116</xdr:col>
      <xdr:colOff>63500</xdr:colOff>
      <xdr:row>101</xdr:row>
      <xdr:rowOff>3811</xdr:rowOff>
    </xdr:to>
    <xdr:cxnSp macro="">
      <xdr:nvCxnSpPr>
        <xdr:cNvPr id="713" name="直線コネクタ 712"/>
        <xdr:cNvCxnSpPr/>
      </xdr:nvCxnSpPr>
      <xdr:spPr>
        <a:xfrm>
          <a:off x="21323300" y="17320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116839</xdr:rowOff>
    </xdr:from>
    <xdr:to>
      <xdr:col>107</xdr:col>
      <xdr:colOff>101600</xdr:colOff>
      <xdr:row>101</xdr:row>
      <xdr:rowOff>46989</xdr:rowOff>
    </xdr:to>
    <xdr:sp macro="" textlink="">
      <xdr:nvSpPr>
        <xdr:cNvPr id="714" name="楕円 713"/>
        <xdr:cNvSpPr/>
      </xdr:nvSpPr>
      <xdr:spPr>
        <a:xfrm>
          <a:off x="20383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167639</xdr:rowOff>
    </xdr:from>
    <xdr:to>
      <xdr:col>111</xdr:col>
      <xdr:colOff>177800</xdr:colOff>
      <xdr:row>101</xdr:row>
      <xdr:rowOff>3811</xdr:rowOff>
    </xdr:to>
    <xdr:cxnSp macro="">
      <xdr:nvCxnSpPr>
        <xdr:cNvPr id="715" name="直線コネクタ 714"/>
        <xdr:cNvCxnSpPr/>
      </xdr:nvCxnSpPr>
      <xdr:spPr>
        <a:xfrm>
          <a:off x="20434300" y="17312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6" name="n_1aveValue【公民館】&#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717" name="n_2aveValue【公民館】&#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71138</xdr:rowOff>
    </xdr:from>
    <xdr:ext cx="469744" cy="259045"/>
    <xdr:sp macro="" textlink="">
      <xdr:nvSpPr>
        <xdr:cNvPr id="718" name="n_1mainValue【公民館】&#10;一人当たり面積"/>
        <xdr:cNvSpPr txBox="1"/>
      </xdr:nvSpPr>
      <xdr:spPr>
        <a:xfrm>
          <a:off x="210757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63516</xdr:rowOff>
    </xdr:from>
    <xdr:ext cx="469744" cy="259045"/>
    <xdr:sp macro="" textlink="">
      <xdr:nvSpPr>
        <xdr:cNvPr id="719" name="n_2mainValue【公民館】&#10;一人当たり面積"/>
        <xdr:cNvSpPr txBox="1"/>
      </xdr:nvSpPr>
      <xdr:spPr>
        <a:xfrm>
          <a:off x="20199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51.6</a:t>
          </a:r>
          <a:r>
            <a:rPr kumimoji="1" lang="ja-JP" altLang="en-US" sz="1100">
              <a:solidFill>
                <a:schemeClr val="dk1"/>
              </a:solidFill>
              <a:effectLst/>
              <a:latin typeface="+mn-lt"/>
              <a:ea typeface="+mn-ea"/>
              <a:cs typeface="+mn-cs"/>
            </a:rPr>
            <a:t>％となっており、</a:t>
          </a:r>
          <a:r>
            <a:rPr kumimoji="1" lang="ja-JP" altLang="ja-JP" sz="1100">
              <a:solidFill>
                <a:schemeClr val="dk1"/>
              </a:solidFill>
              <a:effectLst/>
              <a:latin typeface="+mn-lt"/>
              <a:ea typeface="+mn-ea"/>
              <a:cs typeface="+mn-cs"/>
            </a:rPr>
            <a:t>類似団体内平均及び全国・埼玉県平均より</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低</a:t>
          </a:r>
          <a:r>
            <a:rPr kumimoji="1" lang="ja-JP" altLang="en-US" sz="1100">
              <a:solidFill>
                <a:schemeClr val="dk1"/>
              </a:solidFill>
              <a:effectLst/>
              <a:latin typeface="+mn-lt"/>
              <a:ea typeface="+mn-ea"/>
              <a:cs typeface="+mn-cs"/>
            </a:rPr>
            <a:t>いものの、「学校施設」や「児童館」、「庁舎」等の主要施設は</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％を超えている。中でも「学校施設」は公共施設の延べ床面積全体の半数以である</a:t>
          </a:r>
          <a:r>
            <a:rPr kumimoji="1" lang="en-US" altLang="ja-JP" sz="1100">
              <a:solidFill>
                <a:schemeClr val="dk1"/>
              </a:solidFill>
              <a:effectLst/>
              <a:latin typeface="+mn-lt"/>
              <a:ea typeface="+mn-ea"/>
              <a:cs typeface="+mn-cs"/>
            </a:rPr>
            <a:t>52.1</a:t>
          </a:r>
          <a:r>
            <a:rPr kumimoji="1" lang="ja-JP" altLang="en-US" sz="1100">
              <a:solidFill>
                <a:schemeClr val="dk1"/>
              </a:solidFill>
              <a:effectLst/>
              <a:latin typeface="+mn-lt"/>
              <a:ea typeface="+mn-ea"/>
              <a:cs typeface="+mn-cs"/>
            </a:rPr>
            <a:t>％を占めていることから、老朽化が進行している状態と言える、「学校施設」一人当たり面積についても、</a:t>
          </a:r>
          <a:r>
            <a:rPr kumimoji="1" lang="en-US" altLang="ja-JP" sz="1100">
              <a:solidFill>
                <a:schemeClr val="dk1"/>
              </a:solidFill>
              <a:effectLst/>
              <a:latin typeface="+mn-lt"/>
              <a:ea typeface="+mn-ea"/>
              <a:cs typeface="+mn-cs"/>
            </a:rPr>
            <a:t>1.062</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、類似団体内平均及び全国・埼玉県平均</a:t>
          </a:r>
          <a:r>
            <a:rPr kumimoji="1" lang="ja-JP" altLang="en-US" sz="1100">
              <a:solidFill>
                <a:schemeClr val="dk1"/>
              </a:solidFill>
              <a:effectLst/>
              <a:latin typeface="+mn-lt"/>
              <a:ea typeface="+mn-ea"/>
              <a:cs typeface="+mn-cs"/>
            </a:rPr>
            <a:t>と比較しても少ないこと、今後の年少人口の減少が予測される事などから、「学校施設」の統廃合は大きな課題となっている。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その他、</a:t>
          </a:r>
          <a:r>
            <a:rPr kumimoji="1" lang="ja-JP" altLang="ja-JP"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81.5</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特に有形固定資産減価償却率が高くなっている施設は、「橋りょう・トンネル」である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「橋りょう・トンネル」については、橋梁長寿命化計画に基づき、計画的に点検・診断を実施しており、この結果に基づ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長寿命化工事を実施する、今後も継続的に点検を実施し、管理していく。その他の各施設についても、公共施設等総合管理計画の行程表を策定しており、これに基づき適切に管理していく。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有形固定資産減価償却率</a:t>
          </a:r>
          <a:r>
            <a:rPr kumimoji="1" lang="en-US" altLang="ja-JP" sz="1100">
              <a:solidFill>
                <a:schemeClr val="dk1"/>
              </a:solidFill>
              <a:effectLst/>
              <a:latin typeface="+mn-lt"/>
              <a:ea typeface="+mn-ea"/>
              <a:cs typeface="+mn-cs"/>
            </a:rPr>
            <a:t>73.7</a:t>
          </a:r>
          <a:r>
            <a:rPr kumimoji="1" lang="ja-JP" altLang="en-US" sz="1100">
              <a:solidFill>
                <a:schemeClr val="dk1"/>
              </a:solidFill>
              <a:effectLst/>
              <a:latin typeface="+mn-lt"/>
              <a:ea typeface="+mn-ea"/>
              <a:cs typeface="+mn-cs"/>
            </a:rPr>
            <a:t>％となっている「児童館」については、単館児童館は、まちづくりセンター、コミュニティセンター、学校等へ機能を移転するなど、施設の集約化・複合化など検討していく必要がある。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埼玉県所沢市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343,965
338,894
72.11
102,389,785
97,764,527
3,778,412
58,937,842
57,529,925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2" name="【図書館】&#10;有形固定資産減価償却率平均値テキスト"/>
        <xdr:cNvSpPr txBox="1"/>
      </xdr:nvSpPr>
      <xdr:spPr>
        <a:xfrm>
          <a:off x="4673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170724</xdr:rowOff>
    </xdr:from>
    <xdr:to>
      <xdr:col>24</xdr:col>
      <xdr:colOff>114300</xdr:colOff>
      <xdr:row>40</xdr:row>
      <xdr:rowOff>100874</xdr:rowOff>
    </xdr:to>
    <xdr:sp macro="" textlink="">
      <xdr:nvSpPr>
        <xdr:cNvPr id="71" name="楕円 70"/>
        <xdr:cNvSpPr/>
      </xdr:nvSpPr>
      <xdr:spPr>
        <a:xfrm>
          <a:off x="4584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149151</xdr:rowOff>
    </xdr:from>
    <xdr:ext cx="405111" cy="259045"/>
    <xdr:sp macro="" textlink="">
      <xdr:nvSpPr>
        <xdr:cNvPr id="72" name="【図書館】&#10;有形固定資産減価償却率該当値テキスト"/>
        <xdr:cNvSpPr txBox="1"/>
      </xdr:nvSpPr>
      <xdr:spPr>
        <a:xfrm>
          <a:off x="4673600"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3" name="楕円 72"/>
        <xdr:cNvSpPr/>
      </xdr:nvSpPr>
      <xdr:spPr>
        <a:xfrm>
          <a:off x="3746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50074</xdr:rowOff>
    </xdr:from>
    <xdr:to>
      <xdr:col>24</xdr:col>
      <xdr:colOff>63500</xdr:colOff>
      <xdr:row>40</xdr:row>
      <xdr:rowOff>82731</xdr:rowOff>
    </xdr:to>
    <xdr:cxnSp macro="">
      <xdr:nvCxnSpPr>
        <xdr:cNvPr id="74" name="直線コネクタ 73"/>
        <xdr:cNvCxnSpPr/>
      </xdr:nvCxnSpPr>
      <xdr:spPr>
        <a:xfrm flipV="1">
          <a:off x="3797300" y="69080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66222</xdr:rowOff>
    </xdr:from>
    <xdr:to>
      <xdr:col>15</xdr:col>
      <xdr:colOff>101600</xdr:colOff>
      <xdr:row>40</xdr:row>
      <xdr:rowOff>167822</xdr:rowOff>
    </xdr:to>
    <xdr:sp macro="" textlink="">
      <xdr:nvSpPr>
        <xdr:cNvPr id="75" name="楕円 74"/>
        <xdr:cNvSpPr/>
      </xdr:nvSpPr>
      <xdr:spPr>
        <a:xfrm>
          <a:off x="2857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82731</xdr:rowOff>
    </xdr:from>
    <xdr:to>
      <xdr:col>19</xdr:col>
      <xdr:colOff>177800</xdr:colOff>
      <xdr:row>40</xdr:row>
      <xdr:rowOff>117022</xdr:rowOff>
    </xdr:to>
    <xdr:cxnSp macro="">
      <xdr:nvCxnSpPr>
        <xdr:cNvPr id="76" name="直線コネクタ 75"/>
        <xdr:cNvCxnSpPr/>
      </xdr:nvCxnSpPr>
      <xdr:spPr>
        <a:xfrm flipV="1">
          <a:off x="2908300" y="694073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7"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79" name="n_1mainValue【図書館】&#10;有形固定資産減価償却率"/>
        <xdr:cNvSpPr txBox="1"/>
      </xdr:nvSpPr>
      <xdr:spPr>
        <a:xfrm>
          <a:off x="3582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158949</xdr:rowOff>
    </xdr:from>
    <xdr:ext cx="405111" cy="259045"/>
    <xdr:sp macro="" textlink="">
      <xdr:nvSpPr>
        <xdr:cNvPr id="80" name="n_2mainValue【図書館】&#10;有形固定資産減価償却率"/>
        <xdr:cNvSpPr txBox="1"/>
      </xdr:nvSpPr>
      <xdr:spPr>
        <a:xfrm>
          <a:off x="2705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25417</xdr:rowOff>
    </xdr:from>
    <xdr:ext cx="469744" cy="259045"/>
    <xdr:sp macro="" textlink="">
      <xdr:nvSpPr>
        <xdr:cNvPr id="107" name="【図書館】&#10;一人当たり面積平均値テキスト"/>
        <xdr:cNvSpPr txBox="1"/>
      </xdr:nvSpPr>
      <xdr:spPr>
        <a:xfrm>
          <a:off x="10515600" y="636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16" name="楕円 115"/>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140987</xdr:rowOff>
    </xdr:from>
    <xdr:ext cx="469744" cy="259045"/>
    <xdr:sp macro="" textlink="">
      <xdr:nvSpPr>
        <xdr:cNvPr id="117" name="【図書館】&#10;一人当たり面積該当値テキスト"/>
        <xdr:cNvSpPr txBox="1"/>
      </xdr:nvSpPr>
      <xdr:spPr>
        <a:xfrm>
          <a:off x="10515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18" name="楕円 117"/>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41910</xdr:rowOff>
    </xdr:from>
    <xdr:to>
      <xdr:col>55</xdr:col>
      <xdr:colOff>0</xdr:colOff>
      <xdr:row>39</xdr:row>
      <xdr:rowOff>41910</xdr:rowOff>
    </xdr:to>
    <xdr:cxnSp macro="">
      <xdr:nvCxnSpPr>
        <xdr:cNvPr id="119" name="直線コネクタ 118"/>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楕円 119"/>
        <xdr:cNvSpPr/>
      </xdr:nvSpPr>
      <xdr:spPr>
        <a:xfrm>
          <a:off x="869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41910</xdr:rowOff>
    </xdr:to>
    <xdr:cxnSp macro="">
      <xdr:nvCxnSpPr>
        <xdr:cNvPr id="121" name="直線コネクタ 120"/>
        <xdr:cNvCxnSpPr/>
      </xdr:nvCxnSpPr>
      <xdr:spPr>
        <a:xfrm>
          <a:off x="8750300" y="6728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97807</xdr:rowOff>
    </xdr:from>
    <xdr:ext cx="469744" cy="259045"/>
    <xdr:sp macro="" textlink="">
      <xdr:nvSpPr>
        <xdr:cNvPr id="122"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23"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83837</xdr:rowOff>
    </xdr:from>
    <xdr:ext cx="469744" cy="259045"/>
    <xdr:sp macro="" textlink="">
      <xdr:nvSpPr>
        <xdr:cNvPr id="124" name="n_1main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25" name="n_2main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24638</xdr:rowOff>
    </xdr:from>
    <xdr:to>
      <xdr:col>24</xdr:col>
      <xdr:colOff>114300</xdr:colOff>
      <xdr:row>59</xdr:row>
      <xdr:rowOff>126238</xdr:rowOff>
    </xdr:to>
    <xdr:sp macro="" textlink="">
      <xdr:nvSpPr>
        <xdr:cNvPr id="162" name="楕円 161"/>
        <xdr:cNvSpPr/>
      </xdr:nvSpPr>
      <xdr:spPr>
        <a:xfrm>
          <a:off x="45847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47515</xdr:rowOff>
    </xdr:from>
    <xdr:ext cx="405111" cy="259045"/>
    <xdr:sp macro="" textlink="">
      <xdr:nvSpPr>
        <xdr:cNvPr id="163" name="【体育館・プール】&#10;有形固定資産減価償却率該当値テキスト"/>
        <xdr:cNvSpPr txBox="1"/>
      </xdr:nvSpPr>
      <xdr:spPr>
        <a:xfrm>
          <a:off x="4673600" y="999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90932</xdr:rowOff>
    </xdr:from>
    <xdr:to>
      <xdr:col>20</xdr:col>
      <xdr:colOff>38100</xdr:colOff>
      <xdr:row>60</xdr:row>
      <xdr:rowOff>21082</xdr:rowOff>
    </xdr:to>
    <xdr:sp macro="" textlink="">
      <xdr:nvSpPr>
        <xdr:cNvPr id="164" name="楕円 163"/>
        <xdr:cNvSpPr/>
      </xdr:nvSpPr>
      <xdr:spPr>
        <a:xfrm>
          <a:off x="3746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75438</xdr:rowOff>
    </xdr:from>
    <xdr:to>
      <xdr:col>24</xdr:col>
      <xdr:colOff>63500</xdr:colOff>
      <xdr:row>59</xdr:row>
      <xdr:rowOff>141732</xdr:rowOff>
    </xdr:to>
    <xdr:cxnSp macro="">
      <xdr:nvCxnSpPr>
        <xdr:cNvPr id="165" name="直線コネクタ 164"/>
        <xdr:cNvCxnSpPr/>
      </xdr:nvCxnSpPr>
      <xdr:spPr>
        <a:xfrm flipV="1">
          <a:off x="3797300" y="1019098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157226</xdr:rowOff>
    </xdr:from>
    <xdr:to>
      <xdr:col>15</xdr:col>
      <xdr:colOff>101600</xdr:colOff>
      <xdr:row>60</xdr:row>
      <xdr:rowOff>87376</xdr:rowOff>
    </xdr:to>
    <xdr:sp macro="" textlink="">
      <xdr:nvSpPr>
        <xdr:cNvPr id="166" name="楕円 165"/>
        <xdr:cNvSpPr/>
      </xdr:nvSpPr>
      <xdr:spPr>
        <a:xfrm>
          <a:off x="2857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141732</xdr:rowOff>
    </xdr:from>
    <xdr:to>
      <xdr:col>19</xdr:col>
      <xdr:colOff>177800</xdr:colOff>
      <xdr:row>60</xdr:row>
      <xdr:rowOff>36576</xdr:rowOff>
    </xdr:to>
    <xdr:cxnSp macro="">
      <xdr:nvCxnSpPr>
        <xdr:cNvPr id="167" name="直線コネクタ 166"/>
        <xdr:cNvCxnSpPr/>
      </xdr:nvCxnSpPr>
      <xdr:spPr>
        <a:xfrm flipV="1">
          <a:off x="2908300" y="1025728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68"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169"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12209</xdr:rowOff>
    </xdr:from>
    <xdr:ext cx="405111" cy="259045"/>
    <xdr:sp macro="" textlink="">
      <xdr:nvSpPr>
        <xdr:cNvPr id="170" name="n_1mainValue【体育館・プール】&#10;有形固定資産減価償却率"/>
        <xdr:cNvSpPr txBox="1"/>
      </xdr:nvSpPr>
      <xdr:spPr>
        <a:xfrm>
          <a:off x="35820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78503</xdr:rowOff>
    </xdr:from>
    <xdr:ext cx="405111" cy="259045"/>
    <xdr:sp macro="" textlink="">
      <xdr:nvSpPr>
        <xdr:cNvPr id="171" name="n_2mainValue【体育館・プール】&#10;有形固定資産減価償却率"/>
        <xdr:cNvSpPr txBox="1"/>
      </xdr:nvSpPr>
      <xdr:spPr>
        <a:xfrm>
          <a:off x="2705744" y="1036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200"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143510</xdr:rowOff>
    </xdr:from>
    <xdr:to>
      <xdr:col>55</xdr:col>
      <xdr:colOff>50800</xdr:colOff>
      <xdr:row>56</xdr:row>
      <xdr:rowOff>73660</xdr:rowOff>
    </xdr:to>
    <xdr:sp macro="" textlink="">
      <xdr:nvSpPr>
        <xdr:cNvPr id="209" name="楕円 208"/>
        <xdr:cNvSpPr/>
      </xdr:nvSpPr>
      <xdr:spPr>
        <a:xfrm>
          <a:off x="104267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96537</xdr:rowOff>
    </xdr:from>
    <xdr:ext cx="469744" cy="259045"/>
    <xdr:sp macro="" textlink="">
      <xdr:nvSpPr>
        <xdr:cNvPr id="210" name="【体育館・プール】&#10;一人当たり面積該当値テキスト"/>
        <xdr:cNvSpPr txBox="1"/>
      </xdr:nvSpPr>
      <xdr:spPr>
        <a:xfrm>
          <a:off x="10515600" y="952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143510</xdr:rowOff>
    </xdr:from>
    <xdr:to>
      <xdr:col>50</xdr:col>
      <xdr:colOff>165100</xdr:colOff>
      <xdr:row>56</xdr:row>
      <xdr:rowOff>73660</xdr:rowOff>
    </xdr:to>
    <xdr:sp macro="" textlink="">
      <xdr:nvSpPr>
        <xdr:cNvPr id="211" name="楕円 210"/>
        <xdr:cNvSpPr/>
      </xdr:nvSpPr>
      <xdr:spPr>
        <a:xfrm>
          <a:off x="958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22860</xdr:rowOff>
    </xdr:from>
    <xdr:to>
      <xdr:col>55</xdr:col>
      <xdr:colOff>0</xdr:colOff>
      <xdr:row>56</xdr:row>
      <xdr:rowOff>22860</xdr:rowOff>
    </xdr:to>
    <xdr:cxnSp macro="">
      <xdr:nvCxnSpPr>
        <xdr:cNvPr id="212" name="直線コネクタ 211"/>
        <xdr:cNvCxnSpPr/>
      </xdr:nvCxnSpPr>
      <xdr:spPr>
        <a:xfrm>
          <a:off x="9639300" y="9624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139700</xdr:rowOff>
    </xdr:from>
    <xdr:to>
      <xdr:col>46</xdr:col>
      <xdr:colOff>38100</xdr:colOff>
      <xdr:row>56</xdr:row>
      <xdr:rowOff>69850</xdr:rowOff>
    </xdr:to>
    <xdr:sp macro="" textlink="">
      <xdr:nvSpPr>
        <xdr:cNvPr id="213" name="楕円 212"/>
        <xdr:cNvSpPr/>
      </xdr:nvSpPr>
      <xdr:spPr>
        <a:xfrm>
          <a:off x="8699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19050</xdr:rowOff>
    </xdr:from>
    <xdr:to>
      <xdr:col>50</xdr:col>
      <xdr:colOff>114300</xdr:colOff>
      <xdr:row>56</xdr:row>
      <xdr:rowOff>22860</xdr:rowOff>
    </xdr:to>
    <xdr:cxnSp macro="">
      <xdr:nvCxnSpPr>
        <xdr:cNvPr id="214" name="直線コネクタ 213"/>
        <xdr:cNvCxnSpPr/>
      </xdr:nvCxnSpPr>
      <xdr:spPr>
        <a:xfrm>
          <a:off x="8750300" y="96202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7637</xdr:rowOff>
    </xdr:from>
    <xdr:ext cx="469744" cy="259045"/>
    <xdr:sp macro="" textlink="">
      <xdr:nvSpPr>
        <xdr:cNvPr id="215"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16"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90187</xdr:rowOff>
    </xdr:from>
    <xdr:ext cx="469744" cy="259045"/>
    <xdr:sp macro="" textlink="">
      <xdr:nvSpPr>
        <xdr:cNvPr id="217" name="n_1mainValue【体育館・プール】&#10;一人当たり面積"/>
        <xdr:cNvSpPr txBox="1"/>
      </xdr:nvSpPr>
      <xdr:spPr>
        <a:xfrm>
          <a:off x="9391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86377</xdr:rowOff>
    </xdr:from>
    <xdr:ext cx="469744" cy="259045"/>
    <xdr:sp macro="" textlink="">
      <xdr:nvSpPr>
        <xdr:cNvPr id="218" name="n_2mainValue【体育館・プール】&#10;一人当たり面積"/>
        <xdr:cNvSpPr txBox="1"/>
      </xdr:nvSpPr>
      <xdr:spPr>
        <a:xfrm>
          <a:off x="8515427" y="934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36847</xdr:rowOff>
    </xdr:from>
    <xdr:ext cx="405111" cy="259045"/>
    <xdr:sp macro="" textlink="">
      <xdr:nvSpPr>
        <xdr:cNvPr id="248" name="【福祉施設】&#10;有形固定資産減価償却率平均値テキスト"/>
        <xdr:cNvSpPr txBox="1"/>
      </xdr:nvSpPr>
      <xdr:spPr>
        <a:xfrm>
          <a:off x="4673600" y="14095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257" name="楕円 256"/>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258" name="【福祉施設】&#10;有形固定資産減価償却率該当値テキスト"/>
        <xdr:cNvSpPr txBox="1"/>
      </xdr:nvSpPr>
      <xdr:spPr>
        <a:xfrm>
          <a:off x="4673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2539</xdr:rowOff>
    </xdr:from>
    <xdr:to>
      <xdr:col>20</xdr:col>
      <xdr:colOff>38100</xdr:colOff>
      <xdr:row>85</xdr:row>
      <xdr:rowOff>104139</xdr:rowOff>
    </xdr:to>
    <xdr:sp macro="" textlink="">
      <xdr:nvSpPr>
        <xdr:cNvPr id="259" name="楕円 258"/>
        <xdr:cNvSpPr/>
      </xdr:nvSpPr>
      <xdr:spPr>
        <a:xfrm>
          <a:off x="3746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169545</xdr:rowOff>
    </xdr:from>
    <xdr:to>
      <xdr:col>24</xdr:col>
      <xdr:colOff>63500</xdr:colOff>
      <xdr:row>85</xdr:row>
      <xdr:rowOff>53339</xdr:rowOff>
    </xdr:to>
    <xdr:cxnSp macro="">
      <xdr:nvCxnSpPr>
        <xdr:cNvPr id="260" name="直線コネクタ 259"/>
        <xdr:cNvCxnSpPr/>
      </xdr:nvCxnSpPr>
      <xdr:spPr>
        <a:xfrm flipV="1">
          <a:off x="3797300" y="145713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261" name="楕円 260"/>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85</xdr:row>
      <xdr:rowOff>53339</xdr:rowOff>
    </xdr:to>
    <xdr:cxnSp macro="">
      <xdr:nvCxnSpPr>
        <xdr:cNvPr id="262" name="直線コネクタ 261"/>
        <xdr:cNvCxnSpPr/>
      </xdr:nvCxnSpPr>
      <xdr:spPr>
        <a:xfrm>
          <a:off x="2908300" y="14297025"/>
          <a:ext cx="889000" cy="3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263"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95266</xdr:rowOff>
    </xdr:from>
    <xdr:ext cx="405111" cy="259045"/>
    <xdr:sp macro="" textlink="">
      <xdr:nvSpPr>
        <xdr:cNvPr id="265" name="n_1mainValue【福祉施設】&#10;有形固定資産減価償却率"/>
        <xdr:cNvSpPr txBox="1"/>
      </xdr:nvSpPr>
      <xdr:spPr>
        <a:xfrm>
          <a:off x="35820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134002</xdr:rowOff>
    </xdr:from>
    <xdr:ext cx="405111" cy="259045"/>
    <xdr:sp macro="" textlink="">
      <xdr:nvSpPr>
        <xdr:cNvPr id="266" name="n_2mainValue【福祉施設】&#10;有形固定資産減価償却率"/>
        <xdr:cNvSpPr txBox="1"/>
      </xdr:nvSpPr>
      <xdr:spPr>
        <a:xfrm>
          <a:off x="2705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95"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107950</xdr:rowOff>
    </xdr:from>
    <xdr:to>
      <xdr:col>55</xdr:col>
      <xdr:colOff>50800</xdr:colOff>
      <xdr:row>78</xdr:row>
      <xdr:rowOff>38100</xdr:rowOff>
    </xdr:to>
    <xdr:sp macro="" textlink="">
      <xdr:nvSpPr>
        <xdr:cNvPr id="304" name="楕円 303"/>
        <xdr:cNvSpPr/>
      </xdr:nvSpPr>
      <xdr:spPr>
        <a:xfrm>
          <a:off x="104267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22877</xdr:rowOff>
    </xdr:from>
    <xdr:ext cx="469744" cy="259045"/>
    <xdr:sp macro="" textlink="">
      <xdr:nvSpPr>
        <xdr:cNvPr id="305" name="【福祉施設】&#10;一人当たり面積該当値テキスト"/>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107950</xdr:rowOff>
    </xdr:from>
    <xdr:to>
      <xdr:col>50</xdr:col>
      <xdr:colOff>165100</xdr:colOff>
      <xdr:row>78</xdr:row>
      <xdr:rowOff>38100</xdr:rowOff>
    </xdr:to>
    <xdr:sp macro="" textlink="">
      <xdr:nvSpPr>
        <xdr:cNvPr id="306" name="楕円 305"/>
        <xdr:cNvSpPr/>
      </xdr:nvSpPr>
      <xdr:spPr>
        <a:xfrm>
          <a:off x="9588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158750</xdr:rowOff>
    </xdr:from>
    <xdr:to>
      <xdr:col>55</xdr:col>
      <xdr:colOff>0</xdr:colOff>
      <xdr:row>77</xdr:row>
      <xdr:rowOff>158750</xdr:rowOff>
    </xdr:to>
    <xdr:cxnSp macro="">
      <xdr:nvCxnSpPr>
        <xdr:cNvPr id="307" name="直線コネクタ 306"/>
        <xdr:cNvCxnSpPr/>
      </xdr:nvCxnSpPr>
      <xdr:spPr>
        <a:xfrm>
          <a:off x="9639300" y="1336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08" name="楕円 307"/>
        <xdr:cNvSpPr/>
      </xdr:nvSpPr>
      <xdr:spPr>
        <a:xfrm>
          <a:off x="8699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158750</xdr:rowOff>
    </xdr:from>
    <xdr:to>
      <xdr:col>50</xdr:col>
      <xdr:colOff>114300</xdr:colOff>
      <xdr:row>82</xdr:row>
      <xdr:rowOff>101600</xdr:rowOff>
    </xdr:to>
    <xdr:cxnSp macro="">
      <xdr:nvCxnSpPr>
        <xdr:cNvPr id="309" name="直線コネクタ 308"/>
        <xdr:cNvCxnSpPr/>
      </xdr:nvCxnSpPr>
      <xdr:spPr>
        <a:xfrm flipV="1">
          <a:off x="8750300" y="133604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10"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11" name="n_2aveValue【福祉施設】&#10;一人当たり面積"/>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54627</xdr:rowOff>
    </xdr:from>
    <xdr:ext cx="469744" cy="259045"/>
    <xdr:sp macro="" textlink="">
      <xdr:nvSpPr>
        <xdr:cNvPr id="312" name="n_1mainValue【福祉施設】&#10;一人当たり面積"/>
        <xdr:cNvSpPr txBox="1"/>
      </xdr:nvSpPr>
      <xdr:spPr>
        <a:xfrm>
          <a:off x="93917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13" name="n_2mainValue【福祉施設】&#10;一人当たり面積"/>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43"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84455</xdr:rowOff>
    </xdr:from>
    <xdr:to>
      <xdr:col>24</xdr:col>
      <xdr:colOff>114300</xdr:colOff>
      <xdr:row>106</xdr:row>
      <xdr:rowOff>14605</xdr:rowOff>
    </xdr:to>
    <xdr:sp macro="" textlink="">
      <xdr:nvSpPr>
        <xdr:cNvPr id="352" name="楕円 351"/>
        <xdr:cNvSpPr/>
      </xdr:nvSpPr>
      <xdr:spPr>
        <a:xfrm>
          <a:off x="45847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62882</xdr:rowOff>
    </xdr:from>
    <xdr:ext cx="405111" cy="259045"/>
    <xdr:sp macro="" textlink="">
      <xdr:nvSpPr>
        <xdr:cNvPr id="353" name="【市民会館】&#10;有形固定資産減価償却率該当値テキスト"/>
        <xdr:cNvSpPr txBox="1"/>
      </xdr:nvSpPr>
      <xdr:spPr>
        <a:xfrm>
          <a:off x="4673600"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120650</xdr:rowOff>
    </xdr:from>
    <xdr:to>
      <xdr:col>20</xdr:col>
      <xdr:colOff>38100</xdr:colOff>
      <xdr:row>106</xdr:row>
      <xdr:rowOff>50800</xdr:rowOff>
    </xdr:to>
    <xdr:sp macro="" textlink="">
      <xdr:nvSpPr>
        <xdr:cNvPr id="354" name="楕円 353"/>
        <xdr:cNvSpPr/>
      </xdr:nvSpPr>
      <xdr:spPr>
        <a:xfrm>
          <a:off x="3746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135255</xdr:rowOff>
    </xdr:from>
    <xdr:to>
      <xdr:col>24</xdr:col>
      <xdr:colOff>63500</xdr:colOff>
      <xdr:row>106</xdr:row>
      <xdr:rowOff>0</xdr:rowOff>
    </xdr:to>
    <xdr:cxnSp macro="">
      <xdr:nvCxnSpPr>
        <xdr:cNvPr id="355" name="直線コネクタ 354"/>
        <xdr:cNvCxnSpPr/>
      </xdr:nvCxnSpPr>
      <xdr:spPr>
        <a:xfrm flipV="1">
          <a:off x="3797300" y="181375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158750</xdr:rowOff>
    </xdr:from>
    <xdr:to>
      <xdr:col>15</xdr:col>
      <xdr:colOff>101600</xdr:colOff>
      <xdr:row>106</xdr:row>
      <xdr:rowOff>88900</xdr:rowOff>
    </xdr:to>
    <xdr:sp macro="" textlink="">
      <xdr:nvSpPr>
        <xdr:cNvPr id="356" name="楕円 355"/>
        <xdr:cNvSpPr/>
      </xdr:nvSpPr>
      <xdr:spPr>
        <a:xfrm>
          <a:off x="2857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0</xdr:rowOff>
    </xdr:from>
    <xdr:to>
      <xdr:col>19</xdr:col>
      <xdr:colOff>177800</xdr:colOff>
      <xdr:row>106</xdr:row>
      <xdr:rowOff>38100</xdr:rowOff>
    </xdr:to>
    <xdr:cxnSp macro="">
      <xdr:nvCxnSpPr>
        <xdr:cNvPr id="357" name="直線コネクタ 356"/>
        <xdr:cNvCxnSpPr/>
      </xdr:nvCxnSpPr>
      <xdr:spPr>
        <a:xfrm flipV="1">
          <a:off x="2908300" y="1817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5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41927</xdr:rowOff>
    </xdr:from>
    <xdr:ext cx="405111" cy="259045"/>
    <xdr:sp macro="" textlink="">
      <xdr:nvSpPr>
        <xdr:cNvPr id="360" name="n_1mainValue【市民会館】&#10;有形固定資産減価償却率"/>
        <xdr:cNvSpPr txBox="1"/>
      </xdr:nvSpPr>
      <xdr:spPr>
        <a:xfrm>
          <a:off x="3582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80027</xdr:rowOff>
    </xdr:from>
    <xdr:ext cx="405111" cy="259045"/>
    <xdr:sp macro="" textlink="">
      <xdr:nvSpPr>
        <xdr:cNvPr id="361" name="n_2mainValue【市民会館】&#10;有形固定資産減価償却率"/>
        <xdr:cNvSpPr txBox="1"/>
      </xdr:nvSpPr>
      <xdr:spPr>
        <a:xfrm>
          <a:off x="2705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90"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99" name="楕円 398"/>
        <xdr:cNvSpPr/>
      </xdr:nvSpPr>
      <xdr:spPr>
        <a:xfrm>
          <a:off x="10426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162577</xdr:rowOff>
    </xdr:from>
    <xdr:ext cx="469744" cy="259045"/>
    <xdr:sp macro="" textlink="">
      <xdr:nvSpPr>
        <xdr:cNvPr id="400" name="【市民会館】&#10;一人当たり面積該当値テキスト"/>
        <xdr:cNvSpPr txBox="1"/>
      </xdr:nvSpPr>
      <xdr:spPr>
        <a:xfrm>
          <a:off x="10515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147320</xdr:rowOff>
    </xdr:from>
    <xdr:to>
      <xdr:col>50</xdr:col>
      <xdr:colOff>165100</xdr:colOff>
      <xdr:row>105</xdr:row>
      <xdr:rowOff>77470</xdr:rowOff>
    </xdr:to>
    <xdr:sp macro="" textlink="">
      <xdr:nvSpPr>
        <xdr:cNvPr id="401" name="楕円 400"/>
        <xdr:cNvSpPr/>
      </xdr:nvSpPr>
      <xdr:spPr>
        <a:xfrm>
          <a:off x="9588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19050</xdr:rowOff>
    </xdr:from>
    <xdr:to>
      <xdr:col>55</xdr:col>
      <xdr:colOff>0</xdr:colOff>
      <xdr:row>105</xdr:row>
      <xdr:rowOff>26670</xdr:rowOff>
    </xdr:to>
    <xdr:cxnSp macro="">
      <xdr:nvCxnSpPr>
        <xdr:cNvPr id="402" name="直線コネクタ 401"/>
        <xdr:cNvCxnSpPr/>
      </xdr:nvCxnSpPr>
      <xdr:spPr>
        <a:xfrm flipV="1">
          <a:off x="9639300" y="18021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147320</xdr:rowOff>
    </xdr:from>
    <xdr:to>
      <xdr:col>46</xdr:col>
      <xdr:colOff>38100</xdr:colOff>
      <xdr:row>105</xdr:row>
      <xdr:rowOff>77470</xdr:rowOff>
    </xdr:to>
    <xdr:sp macro="" textlink="">
      <xdr:nvSpPr>
        <xdr:cNvPr id="403" name="楕円 402"/>
        <xdr:cNvSpPr/>
      </xdr:nvSpPr>
      <xdr:spPr>
        <a:xfrm>
          <a:off x="86995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26670</xdr:rowOff>
    </xdr:from>
    <xdr:to>
      <xdr:col>50</xdr:col>
      <xdr:colOff>114300</xdr:colOff>
      <xdr:row>105</xdr:row>
      <xdr:rowOff>26670</xdr:rowOff>
    </xdr:to>
    <xdr:cxnSp macro="">
      <xdr:nvCxnSpPr>
        <xdr:cNvPr id="404" name="直線コネクタ 403"/>
        <xdr:cNvCxnSpPr/>
      </xdr:nvCxnSpPr>
      <xdr:spPr>
        <a:xfrm>
          <a:off x="8750300" y="1802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06"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93997</xdr:rowOff>
    </xdr:from>
    <xdr:ext cx="469744" cy="259045"/>
    <xdr:sp macro="" textlink="">
      <xdr:nvSpPr>
        <xdr:cNvPr id="407" name="n_1mainValue【市民会館】&#10;一人当たり面積"/>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93997</xdr:rowOff>
    </xdr:from>
    <xdr:ext cx="469744" cy="259045"/>
    <xdr:sp macro="" textlink="">
      <xdr:nvSpPr>
        <xdr:cNvPr id="408" name="n_2mainValue【市民会館】&#10;一人当たり面積"/>
        <xdr:cNvSpPr txBox="1"/>
      </xdr:nvSpPr>
      <xdr:spPr>
        <a:xfrm>
          <a:off x="8515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36"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107696</xdr:rowOff>
    </xdr:from>
    <xdr:to>
      <xdr:col>85</xdr:col>
      <xdr:colOff>177800</xdr:colOff>
      <xdr:row>39</xdr:row>
      <xdr:rowOff>37846</xdr:rowOff>
    </xdr:to>
    <xdr:sp macro="" textlink="">
      <xdr:nvSpPr>
        <xdr:cNvPr id="445" name="楕円 444"/>
        <xdr:cNvSpPr/>
      </xdr:nvSpPr>
      <xdr:spPr>
        <a:xfrm>
          <a:off x="162687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86123</xdr:rowOff>
    </xdr:from>
    <xdr:ext cx="405111" cy="259045"/>
    <xdr:sp macro="" textlink="">
      <xdr:nvSpPr>
        <xdr:cNvPr id="446" name="【一般廃棄物処理施設】&#10;有形固定資産減価償却率該当値テキスト"/>
        <xdr:cNvSpPr txBox="1"/>
      </xdr:nvSpPr>
      <xdr:spPr>
        <a:xfrm>
          <a:off x="16357600"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169418</xdr:rowOff>
    </xdr:from>
    <xdr:to>
      <xdr:col>81</xdr:col>
      <xdr:colOff>101600</xdr:colOff>
      <xdr:row>39</xdr:row>
      <xdr:rowOff>99568</xdr:rowOff>
    </xdr:to>
    <xdr:sp macro="" textlink="">
      <xdr:nvSpPr>
        <xdr:cNvPr id="447" name="楕円 446"/>
        <xdr:cNvSpPr/>
      </xdr:nvSpPr>
      <xdr:spPr>
        <a:xfrm>
          <a:off x="15430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158496</xdr:rowOff>
    </xdr:from>
    <xdr:to>
      <xdr:col>85</xdr:col>
      <xdr:colOff>127000</xdr:colOff>
      <xdr:row>39</xdr:row>
      <xdr:rowOff>48768</xdr:rowOff>
    </xdr:to>
    <xdr:cxnSp macro="">
      <xdr:nvCxnSpPr>
        <xdr:cNvPr id="448" name="直線コネクタ 447"/>
        <xdr:cNvCxnSpPr/>
      </xdr:nvCxnSpPr>
      <xdr:spPr>
        <a:xfrm flipV="1">
          <a:off x="15481300" y="667359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157988</xdr:rowOff>
    </xdr:from>
    <xdr:to>
      <xdr:col>76</xdr:col>
      <xdr:colOff>165100</xdr:colOff>
      <xdr:row>39</xdr:row>
      <xdr:rowOff>88138</xdr:rowOff>
    </xdr:to>
    <xdr:sp macro="" textlink="">
      <xdr:nvSpPr>
        <xdr:cNvPr id="449" name="楕円 448"/>
        <xdr:cNvSpPr/>
      </xdr:nvSpPr>
      <xdr:spPr>
        <a:xfrm>
          <a:off x="14541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37338</xdr:rowOff>
    </xdr:from>
    <xdr:to>
      <xdr:col>81</xdr:col>
      <xdr:colOff>50800</xdr:colOff>
      <xdr:row>39</xdr:row>
      <xdr:rowOff>48768</xdr:rowOff>
    </xdr:to>
    <xdr:cxnSp macro="">
      <xdr:nvCxnSpPr>
        <xdr:cNvPr id="450" name="直線コネクタ 449"/>
        <xdr:cNvCxnSpPr/>
      </xdr:nvCxnSpPr>
      <xdr:spPr>
        <a:xfrm>
          <a:off x="14592300" y="672388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51" name="n_1aveValue【一般廃棄物処理施設】&#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452"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90695</xdr:rowOff>
    </xdr:from>
    <xdr:ext cx="405111" cy="259045"/>
    <xdr:sp macro="" textlink="">
      <xdr:nvSpPr>
        <xdr:cNvPr id="453" name="n_1mainValue【一般廃棄物処理施設】&#10;有形固定資産減価償却率"/>
        <xdr:cNvSpPr txBox="1"/>
      </xdr:nvSpPr>
      <xdr:spPr>
        <a:xfrm>
          <a:off x="15266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79265</xdr:rowOff>
    </xdr:from>
    <xdr:ext cx="405111" cy="259045"/>
    <xdr:sp macro="" textlink="">
      <xdr:nvSpPr>
        <xdr:cNvPr id="454" name="n_2mainValue【一般廃棄物処理施設】&#10;有形固定資産減価償却率"/>
        <xdr:cNvSpPr txBox="1"/>
      </xdr:nvSpPr>
      <xdr:spPr>
        <a:xfrm>
          <a:off x="14389744" y="676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83"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114935</xdr:rowOff>
    </xdr:from>
    <xdr:to>
      <xdr:col>116</xdr:col>
      <xdr:colOff>114300</xdr:colOff>
      <xdr:row>36</xdr:row>
      <xdr:rowOff>45085</xdr:rowOff>
    </xdr:to>
    <xdr:sp macro="" textlink="">
      <xdr:nvSpPr>
        <xdr:cNvPr id="492" name="楕円 491"/>
        <xdr:cNvSpPr/>
      </xdr:nvSpPr>
      <xdr:spPr>
        <a:xfrm>
          <a:off x="22110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137812</xdr:rowOff>
    </xdr:from>
    <xdr:ext cx="534377" cy="259045"/>
    <xdr:sp macro="" textlink="">
      <xdr:nvSpPr>
        <xdr:cNvPr id="493" name="【一般廃棄物処理施設】&#10;一人当たり有形固定資産（償却資産）額該当値テキスト"/>
        <xdr:cNvSpPr txBox="1"/>
      </xdr:nvSpPr>
      <xdr:spPr>
        <a:xfrm>
          <a:off x="22199600" y="59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123114</xdr:rowOff>
    </xdr:from>
    <xdr:to>
      <xdr:col>112</xdr:col>
      <xdr:colOff>38100</xdr:colOff>
      <xdr:row>36</xdr:row>
      <xdr:rowOff>53264</xdr:rowOff>
    </xdr:to>
    <xdr:sp macro="" textlink="">
      <xdr:nvSpPr>
        <xdr:cNvPr id="494" name="楕円 493"/>
        <xdr:cNvSpPr/>
      </xdr:nvSpPr>
      <xdr:spPr>
        <a:xfrm>
          <a:off x="21272500" y="61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165735</xdr:rowOff>
    </xdr:from>
    <xdr:to>
      <xdr:col>116</xdr:col>
      <xdr:colOff>63500</xdr:colOff>
      <xdr:row>36</xdr:row>
      <xdr:rowOff>2464</xdr:rowOff>
    </xdr:to>
    <xdr:cxnSp macro="">
      <xdr:nvCxnSpPr>
        <xdr:cNvPr id="495" name="直線コネクタ 494"/>
        <xdr:cNvCxnSpPr/>
      </xdr:nvCxnSpPr>
      <xdr:spPr>
        <a:xfrm flipV="1">
          <a:off x="21323300" y="6166485"/>
          <a:ext cx="8382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38532</xdr:rowOff>
    </xdr:from>
    <xdr:to>
      <xdr:col>107</xdr:col>
      <xdr:colOff>101600</xdr:colOff>
      <xdr:row>36</xdr:row>
      <xdr:rowOff>140132</xdr:rowOff>
    </xdr:to>
    <xdr:sp macro="" textlink="">
      <xdr:nvSpPr>
        <xdr:cNvPr id="496" name="楕円 495"/>
        <xdr:cNvSpPr/>
      </xdr:nvSpPr>
      <xdr:spPr>
        <a:xfrm>
          <a:off x="20383500" y="62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2464</xdr:rowOff>
    </xdr:from>
    <xdr:to>
      <xdr:col>111</xdr:col>
      <xdr:colOff>177800</xdr:colOff>
      <xdr:row>36</xdr:row>
      <xdr:rowOff>89332</xdr:rowOff>
    </xdr:to>
    <xdr:cxnSp macro="">
      <xdr:nvCxnSpPr>
        <xdr:cNvPr id="497" name="直線コネクタ 496"/>
        <xdr:cNvCxnSpPr/>
      </xdr:nvCxnSpPr>
      <xdr:spPr>
        <a:xfrm flipV="1">
          <a:off x="20434300" y="61746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118330</xdr:rowOff>
    </xdr:from>
    <xdr:ext cx="534377" cy="259045"/>
    <xdr:sp macro="" textlink="">
      <xdr:nvSpPr>
        <xdr:cNvPr id="498" name="n_1aveValue【一般廃棄物処理施設】&#10;一人当たり有形固定資産（償却資産）額"/>
        <xdr:cNvSpPr txBox="1"/>
      </xdr:nvSpPr>
      <xdr:spPr>
        <a:xfrm>
          <a:off x="210434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142511</xdr:rowOff>
    </xdr:from>
    <xdr:ext cx="534377" cy="259045"/>
    <xdr:sp macro="" textlink="">
      <xdr:nvSpPr>
        <xdr:cNvPr id="499" name="n_2aveValue【一般廃棄物処理施設】&#10;一人当たり有形固定資産（償却資産）額"/>
        <xdr:cNvSpPr txBox="1"/>
      </xdr:nvSpPr>
      <xdr:spPr>
        <a:xfrm>
          <a:off x="20167111" y="66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69791</xdr:rowOff>
    </xdr:from>
    <xdr:ext cx="534377" cy="259045"/>
    <xdr:sp macro="" textlink="">
      <xdr:nvSpPr>
        <xdr:cNvPr id="500" name="n_1mainValue【一般廃棄物処理施設】&#10;一人当たり有形固定資産（償却資産）額"/>
        <xdr:cNvSpPr txBox="1"/>
      </xdr:nvSpPr>
      <xdr:spPr>
        <a:xfrm>
          <a:off x="21043411" y="589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156659</xdr:rowOff>
    </xdr:from>
    <xdr:ext cx="534377" cy="259045"/>
    <xdr:sp macro="" textlink="">
      <xdr:nvSpPr>
        <xdr:cNvPr id="501" name="n_2mainValue【一般廃棄物処理施設】&#10;一人当たり有形固定資産（償却資産）額"/>
        <xdr:cNvSpPr txBox="1"/>
      </xdr:nvSpPr>
      <xdr:spPr>
        <a:xfrm>
          <a:off x="20167111" y="598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39" name="楕円 538"/>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112412</xdr:rowOff>
    </xdr:from>
    <xdr:ext cx="405111" cy="259045"/>
    <xdr:sp macro="" textlink="">
      <xdr:nvSpPr>
        <xdr:cNvPr id="540" name="【保健センター・保健所】&#10;有形固定資産減価償却率該当値テキスト"/>
        <xdr:cNvSpPr txBox="1"/>
      </xdr:nvSpPr>
      <xdr:spPr>
        <a:xfrm>
          <a:off x="16357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168275</xdr:rowOff>
    </xdr:from>
    <xdr:to>
      <xdr:col>81</xdr:col>
      <xdr:colOff>101600</xdr:colOff>
      <xdr:row>60</xdr:row>
      <xdr:rowOff>98425</xdr:rowOff>
    </xdr:to>
    <xdr:sp macro="" textlink="">
      <xdr:nvSpPr>
        <xdr:cNvPr id="541" name="楕円 540"/>
        <xdr:cNvSpPr/>
      </xdr:nvSpPr>
      <xdr:spPr>
        <a:xfrm>
          <a:off x="15430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xdr:rowOff>
    </xdr:from>
    <xdr:to>
      <xdr:col>85</xdr:col>
      <xdr:colOff>127000</xdr:colOff>
      <xdr:row>60</xdr:row>
      <xdr:rowOff>47625</xdr:rowOff>
    </xdr:to>
    <xdr:cxnSp macro="">
      <xdr:nvCxnSpPr>
        <xdr:cNvPr id="542" name="直線コネクタ 541"/>
        <xdr:cNvCxnSpPr/>
      </xdr:nvCxnSpPr>
      <xdr:spPr>
        <a:xfrm flipV="1">
          <a:off x="15481300" y="103003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43" name="楕円 542"/>
        <xdr:cNvSpPr/>
      </xdr:nvSpPr>
      <xdr:spPr>
        <a:xfrm>
          <a:off x="1454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47625</xdr:rowOff>
    </xdr:from>
    <xdr:to>
      <xdr:col>81</xdr:col>
      <xdr:colOff>50800</xdr:colOff>
      <xdr:row>60</xdr:row>
      <xdr:rowOff>85725</xdr:rowOff>
    </xdr:to>
    <xdr:cxnSp macro="">
      <xdr:nvCxnSpPr>
        <xdr:cNvPr id="544" name="直線コネクタ 543"/>
        <xdr:cNvCxnSpPr/>
      </xdr:nvCxnSpPr>
      <xdr:spPr>
        <a:xfrm flipV="1">
          <a:off x="14592300" y="10334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89552</xdr:rowOff>
    </xdr:from>
    <xdr:ext cx="405111" cy="259045"/>
    <xdr:sp macro="" textlink="">
      <xdr:nvSpPr>
        <xdr:cNvPr id="547" name="n_1main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548" name="n_2mainValue【保健センター・保健所】&#10;有形固定資産減価償却率"/>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84" name="楕円 583"/>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133367</xdr:rowOff>
    </xdr:from>
    <xdr:ext cx="469744" cy="259045"/>
    <xdr:sp macro="" textlink="">
      <xdr:nvSpPr>
        <xdr:cNvPr id="585" name="【保健センター・保健所】&#10;一人当たり面積該当値テキスト"/>
        <xdr:cNvSpPr txBox="1"/>
      </xdr:nvSpPr>
      <xdr:spPr>
        <a:xfrm>
          <a:off x="22199600"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86" name="楕円 585"/>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34290</xdr:rowOff>
    </xdr:to>
    <xdr:cxnSp macro="">
      <xdr:nvCxnSpPr>
        <xdr:cNvPr id="587" name="直線コネクタ 586"/>
        <xdr:cNvCxnSpPr/>
      </xdr:nvCxnSpPr>
      <xdr:spPr>
        <a:xfrm>
          <a:off x="21323300" y="10492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588" name="楕円 587"/>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589" name="直線コネクタ 588"/>
        <xdr:cNvCxnSpPr/>
      </xdr:nvCxnSpPr>
      <xdr:spPr>
        <a:xfrm>
          <a:off x="20434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90"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591"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101617</xdr:rowOff>
    </xdr:from>
    <xdr:ext cx="469744" cy="259045"/>
    <xdr:sp macro="" textlink="">
      <xdr:nvSpPr>
        <xdr:cNvPr id="592" name="n_1mainValue【保健センター・保健所】&#10;一人当たり面積"/>
        <xdr:cNvSpPr txBox="1"/>
      </xdr:nvSpPr>
      <xdr:spPr>
        <a:xfrm>
          <a:off x="210757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593" name="n_2mainValue【保健センター・保健所】&#10;一人当たり面積"/>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17018</xdr:rowOff>
    </xdr:from>
    <xdr:to>
      <xdr:col>85</xdr:col>
      <xdr:colOff>177800</xdr:colOff>
      <xdr:row>78</xdr:row>
      <xdr:rowOff>118618</xdr:rowOff>
    </xdr:to>
    <xdr:sp macro="" textlink="">
      <xdr:nvSpPr>
        <xdr:cNvPr id="630" name="楕円 629"/>
        <xdr:cNvSpPr/>
      </xdr:nvSpPr>
      <xdr:spPr>
        <a:xfrm>
          <a:off x="16268700" y="133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39895</xdr:rowOff>
    </xdr:from>
    <xdr:ext cx="405111" cy="259045"/>
    <xdr:sp macro="" textlink="">
      <xdr:nvSpPr>
        <xdr:cNvPr id="631" name="【消防施設】&#10;有形固定資産減価償却率該当値テキスト"/>
        <xdr:cNvSpPr txBox="1"/>
      </xdr:nvSpPr>
      <xdr:spPr>
        <a:xfrm>
          <a:off x="16357600" y="1324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108458</xdr:rowOff>
    </xdr:from>
    <xdr:to>
      <xdr:col>81</xdr:col>
      <xdr:colOff>101600</xdr:colOff>
      <xdr:row>78</xdr:row>
      <xdr:rowOff>38608</xdr:rowOff>
    </xdr:to>
    <xdr:sp macro="" textlink="">
      <xdr:nvSpPr>
        <xdr:cNvPr id="632" name="楕円 631"/>
        <xdr:cNvSpPr/>
      </xdr:nvSpPr>
      <xdr:spPr>
        <a:xfrm>
          <a:off x="15430500" y="1331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159258</xdr:rowOff>
    </xdr:from>
    <xdr:to>
      <xdr:col>85</xdr:col>
      <xdr:colOff>127000</xdr:colOff>
      <xdr:row>78</xdr:row>
      <xdr:rowOff>67818</xdr:rowOff>
    </xdr:to>
    <xdr:cxnSp macro="">
      <xdr:nvCxnSpPr>
        <xdr:cNvPr id="633" name="直線コネクタ 632"/>
        <xdr:cNvCxnSpPr/>
      </xdr:nvCxnSpPr>
      <xdr:spPr>
        <a:xfrm>
          <a:off x="15481300" y="1336090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4"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114571</xdr:rowOff>
    </xdr:from>
    <xdr:ext cx="405111" cy="259045"/>
    <xdr:sp macro="" textlink="">
      <xdr:nvSpPr>
        <xdr:cNvPr id="635"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55135</xdr:rowOff>
    </xdr:from>
    <xdr:ext cx="405111" cy="259045"/>
    <xdr:sp macro="" textlink="">
      <xdr:nvSpPr>
        <xdr:cNvPr id="636" name="n_1mainValue【消防施設】&#10;有形固定資産減価償却率"/>
        <xdr:cNvSpPr txBox="1"/>
      </xdr:nvSpPr>
      <xdr:spPr>
        <a:xfrm>
          <a:off x="15266044" y="1308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5" name="テキスト ボックス 6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6" name="直線コネクタ 6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47" name="テキスト ボックス 64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48" name="直線コネクタ 64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9" name="テキスト ボックス 64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0" name="直線コネクタ 64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1" name="テキスト ボックス 65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2" name="直線コネクタ 65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3" name="テキスト ボックス 65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4" name="直線コネクタ 65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5" name="テキスト ボックス 65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6" name="直線コネクタ 65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7" name="テキスト ボックス 65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8" name="直線コネクタ 6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9" name="テキスト ボックス 6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1" name="直線コネクタ 660"/>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3" name="直線コネクタ 66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4"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5" name="直線コネクタ 66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66"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67" name="フローチャート: 判断 666"/>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68" name="フローチャート: 判断 667"/>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69" name="フローチャート: 判断 668"/>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82550</xdr:rowOff>
    </xdr:from>
    <xdr:to>
      <xdr:col>116</xdr:col>
      <xdr:colOff>114300</xdr:colOff>
      <xdr:row>85</xdr:row>
      <xdr:rowOff>12700</xdr:rowOff>
    </xdr:to>
    <xdr:sp macro="" textlink="">
      <xdr:nvSpPr>
        <xdr:cNvPr id="675" name="楕円 674"/>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76" name="【消防施設】&#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77" name="楕円 676"/>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84</xdr:row>
      <xdr:rowOff>133350</xdr:rowOff>
    </xdr:to>
    <xdr:cxnSp macro="">
      <xdr:nvCxnSpPr>
        <xdr:cNvPr id="678" name="直線コネクタ 677"/>
        <xdr:cNvCxnSpPr/>
      </xdr:nvCxnSpPr>
      <xdr:spPr>
        <a:xfrm>
          <a:off x="21323300" y="14535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79"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0"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81"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2" name="テキスト ボックス 69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3" name="直線コネクタ 69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4" name="テキスト ボックス 69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5" name="直線コネクタ 69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6" name="テキスト ボックス 69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7" name="直線コネクタ 69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8" name="テキスト ボックス 69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9" name="直線コネクタ 69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0" name="テキスト ボックス 69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1" name="直線コネクタ 70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2" name="テキスト ボックス 70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06" name="直線コネクタ 705"/>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07"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08" name="直線コネクタ 707"/>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09"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0" name="直線コネクタ 709"/>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711"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2" name="フローチャート: 判断 711"/>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3" name="フローチャート: 判断 712"/>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14" name="フローチャート: 判断 713"/>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4445</xdr:rowOff>
    </xdr:from>
    <xdr:to>
      <xdr:col>85</xdr:col>
      <xdr:colOff>177800</xdr:colOff>
      <xdr:row>103</xdr:row>
      <xdr:rowOff>106045</xdr:rowOff>
    </xdr:to>
    <xdr:sp macro="" textlink="">
      <xdr:nvSpPr>
        <xdr:cNvPr id="720" name="楕円 719"/>
        <xdr:cNvSpPr/>
      </xdr:nvSpPr>
      <xdr:spPr>
        <a:xfrm>
          <a:off x="16268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27322</xdr:rowOff>
    </xdr:from>
    <xdr:ext cx="405111" cy="259045"/>
    <xdr:sp macro="" textlink="">
      <xdr:nvSpPr>
        <xdr:cNvPr id="721" name="【庁舎】&#10;有形固定資産減価償却率該当値テキスト"/>
        <xdr:cNvSpPr txBox="1"/>
      </xdr:nvSpPr>
      <xdr:spPr>
        <a:xfrm>
          <a:off x="16357600"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124461</xdr:rowOff>
    </xdr:from>
    <xdr:to>
      <xdr:col>81</xdr:col>
      <xdr:colOff>101600</xdr:colOff>
      <xdr:row>103</xdr:row>
      <xdr:rowOff>54611</xdr:rowOff>
    </xdr:to>
    <xdr:sp macro="" textlink="">
      <xdr:nvSpPr>
        <xdr:cNvPr id="722" name="楕円 721"/>
        <xdr:cNvSpPr/>
      </xdr:nvSpPr>
      <xdr:spPr>
        <a:xfrm>
          <a:off x="15430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3811</xdr:rowOff>
    </xdr:from>
    <xdr:to>
      <xdr:col>85</xdr:col>
      <xdr:colOff>127000</xdr:colOff>
      <xdr:row>103</xdr:row>
      <xdr:rowOff>55245</xdr:rowOff>
    </xdr:to>
    <xdr:cxnSp macro="">
      <xdr:nvCxnSpPr>
        <xdr:cNvPr id="723" name="直線コネクタ 722"/>
        <xdr:cNvCxnSpPr/>
      </xdr:nvCxnSpPr>
      <xdr:spPr>
        <a:xfrm>
          <a:off x="15481300" y="1766316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149225</xdr:rowOff>
    </xdr:from>
    <xdr:to>
      <xdr:col>76</xdr:col>
      <xdr:colOff>165100</xdr:colOff>
      <xdr:row>103</xdr:row>
      <xdr:rowOff>79375</xdr:rowOff>
    </xdr:to>
    <xdr:sp macro="" textlink="">
      <xdr:nvSpPr>
        <xdr:cNvPr id="724" name="楕円 723"/>
        <xdr:cNvSpPr/>
      </xdr:nvSpPr>
      <xdr:spPr>
        <a:xfrm>
          <a:off x="14541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3811</xdr:rowOff>
    </xdr:from>
    <xdr:to>
      <xdr:col>81</xdr:col>
      <xdr:colOff>50800</xdr:colOff>
      <xdr:row>103</xdr:row>
      <xdr:rowOff>28575</xdr:rowOff>
    </xdr:to>
    <xdr:cxnSp macro="">
      <xdr:nvCxnSpPr>
        <xdr:cNvPr id="725" name="直線コネクタ 724"/>
        <xdr:cNvCxnSpPr/>
      </xdr:nvCxnSpPr>
      <xdr:spPr>
        <a:xfrm flipV="1">
          <a:off x="14592300" y="176631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26"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27" name="n_2aveValue【庁舎】&#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71138</xdr:rowOff>
    </xdr:from>
    <xdr:ext cx="405111" cy="259045"/>
    <xdr:sp macro="" textlink="">
      <xdr:nvSpPr>
        <xdr:cNvPr id="728" name="n_1mainValue【庁舎】&#10;有形固定資産減価償却率"/>
        <xdr:cNvSpPr txBox="1"/>
      </xdr:nvSpPr>
      <xdr:spPr>
        <a:xfrm>
          <a:off x="152660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95902</xdr:rowOff>
    </xdr:from>
    <xdr:ext cx="405111" cy="259045"/>
    <xdr:sp macro="" textlink="">
      <xdr:nvSpPr>
        <xdr:cNvPr id="729" name="n_2mainValue【庁舎】&#10;有形固定資産減価償却率"/>
        <xdr:cNvSpPr txBox="1"/>
      </xdr:nvSpPr>
      <xdr:spPr>
        <a:xfrm>
          <a:off x="143897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3" name="直線コネクタ 752"/>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54"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55" name="直線コネクタ 754"/>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56"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57" name="直線コネクタ 756"/>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58" name="【庁舎】&#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9" name="フローチャート: 判断 758"/>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0" name="フローチャート: 判断 759"/>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1" name="フローチャート: 判断 760"/>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67" name="楕円 766"/>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768" name="【庁舎】&#10;一人当たり面積該当値テキスト"/>
        <xdr:cNvSpPr txBox="1"/>
      </xdr:nvSpPr>
      <xdr:spPr>
        <a:xfrm>
          <a:off x="22199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69" name="楕円 768"/>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137161</xdr:rowOff>
    </xdr:to>
    <xdr:cxnSp macro="">
      <xdr:nvCxnSpPr>
        <xdr:cNvPr id="770" name="直線コネクタ 769"/>
        <xdr:cNvCxnSpPr/>
      </xdr:nvCxnSpPr>
      <xdr:spPr>
        <a:xfrm>
          <a:off x="21323300" y="18204180"/>
          <a:ext cx="8382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154939</xdr:rowOff>
    </xdr:from>
    <xdr:to>
      <xdr:col>107</xdr:col>
      <xdr:colOff>101600</xdr:colOff>
      <xdr:row>106</xdr:row>
      <xdr:rowOff>85089</xdr:rowOff>
    </xdr:to>
    <xdr:sp macro="" textlink="">
      <xdr:nvSpPr>
        <xdr:cNvPr id="771" name="楕円 770"/>
        <xdr:cNvSpPr/>
      </xdr:nvSpPr>
      <xdr:spPr>
        <a:xfrm>
          <a:off x="20383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34289</xdr:rowOff>
    </xdr:to>
    <xdr:cxnSp macro="">
      <xdr:nvCxnSpPr>
        <xdr:cNvPr id="772" name="直線コネクタ 771"/>
        <xdr:cNvCxnSpPr/>
      </xdr:nvCxnSpPr>
      <xdr:spPr>
        <a:xfrm flipV="1">
          <a:off x="20434300" y="182041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55897</xdr:rowOff>
    </xdr:from>
    <xdr:ext cx="469744" cy="259045"/>
    <xdr:sp macro="" textlink="">
      <xdr:nvSpPr>
        <xdr:cNvPr id="773"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77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775" name="n_1mainValue【庁舎】&#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76216</xdr:rowOff>
    </xdr:from>
    <xdr:ext cx="469744" cy="259045"/>
    <xdr:sp macro="" textlink="">
      <xdr:nvSpPr>
        <xdr:cNvPr id="776" name="n_2mainValue【庁舎】&#10;一人当たり面積"/>
        <xdr:cNvSpPr txBox="1"/>
      </xdr:nvSpPr>
      <xdr:spPr>
        <a:xfrm>
          <a:off x="20199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一方、有形固定資産減価償却率が低い施設は、「道路」、「図書館」、「一般廃棄物処理施設」、「福祉施設」であり、この中で特に低いのが、「図書館」及び「福祉施設」である。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「図書館」については、平成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年度に取得した資産の取得価額が図書館全体に占める割合が高く、比率を下げる要因となっている。また、「福祉施設」について、比率が低くなっている要因は、平成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年度に新築した「所沢市こどもと福祉の未来館」の取得価額約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年度に算入されたことによるものである。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sh240\FileServer\0401000_&#36001;&#25919;&#35506;\A010_&#20840;&#24193;&#20849;&#36890;\B010_&#20840;&#24193;&#20849;&#36890;&#20840;&#33324;\C060_&#29031;&#20250;&#12539;&#22238;&#31572;\D020_&#24066;&#30010;&#26449;&#35506;\&#36001;&#25919;&#29366;&#27841;&#36039;&#26009;&#38598;\H29&#24180;&#24230;&#27770;&#31639;&#20998;\3.&#36001;&#25919;&#35506;&#20316;&#26989;&#29992;\&#23665;&#19979;&#12304;&#36001;&#25919;&#29366;&#27841;&#36039;&#26009;&#385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H27</v>
          </cell>
          <cell r="C71" t="str">
            <v>H28</v>
          </cell>
          <cell r="D71" t="str">
            <v>H29</v>
          </cell>
        </row>
        <row r="72">
          <cell r="A72" t="str">
            <v>財政調整基金</v>
          </cell>
          <cell r="B72">
            <v>2548</v>
          </cell>
          <cell r="C72">
            <v>3946</v>
          </cell>
          <cell r="D72">
            <v>4086</v>
          </cell>
        </row>
        <row r="73">
          <cell r="A73" t="str">
            <v>減債基金</v>
          </cell>
          <cell r="B73" t="str">
            <v>-</v>
          </cell>
          <cell r="C73" t="str">
            <v>-</v>
          </cell>
          <cell r="D73" t="str">
            <v>-</v>
          </cell>
        </row>
        <row r="74">
          <cell r="A74" t="str">
            <v>その他特定目的基金</v>
          </cell>
          <cell r="B74">
            <v>5133</v>
          </cell>
          <cell r="C74">
            <v>4666</v>
          </cell>
          <cell r="D74">
            <v>4555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102389785</v>
      </c>
      <c r="BO4" s="441"/>
      <c r="BP4" s="441"/>
      <c r="BQ4" s="441"/>
      <c r="BR4" s="441"/>
      <c r="BS4" s="441"/>
      <c r="BT4" s="441"/>
      <c r="BU4" s="442"/>
      <c r="BV4" s="440">
        <v>105566057</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6.4</v>
      </c>
      <c r="CU4" s="622"/>
      <c r="CV4" s="622"/>
      <c r="CW4" s="622"/>
      <c r="CX4" s="622"/>
      <c r="CY4" s="622"/>
      <c r="CZ4" s="622"/>
      <c r="DA4" s="623"/>
      <c r="DB4" s="621">
        <v>5.2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97764527</v>
      </c>
      <c r="BO5" s="446"/>
      <c r="BP5" s="446"/>
      <c r="BQ5" s="446"/>
      <c r="BR5" s="446"/>
      <c r="BS5" s="446"/>
      <c r="BT5" s="446"/>
      <c r="BU5" s="447"/>
      <c r="BV5" s="445">
        <v>101940208</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94.9</v>
      </c>
      <c r="CU5" s="416"/>
      <c r="CV5" s="416"/>
      <c r="CW5" s="416"/>
      <c r="CX5" s="416"/>
      <c r="CY5" s="416"/>
      <c r="CZ5" s="416"/>
      <c r="DA5" s="417"/>
      <c r="DB5" s="415">
        <v>96</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4625258</v>
      </c>
      <c r="BO6" s="446"/>
      <c r="BP6" s="446"/>
      <c r="BQ6" s="446"/>
      <c r="BR6" s="446"/>
      <c r="BS6" s="446"/>
      <c r="BT6" s="446"/>
      <c r="BU6" s="447"/>
      <c r="BV6" s="445">
        <v>3625849</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99.2</v>
      </c>
      <c r="CU6" s="596"/>
      <c r="CV6" s="596"/>
      <c r="CW6" s="596"/>
      <c r="CX6" s="596"/>
      <c r="CY6" s="596"/>
      <c r="CZ6" s="596"/>
      <c r="DA6" s="597"/>
      <c r="DB6" s="595">
        <v>100.2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846846</v>
      </c>
      <c r="BO7" s="446"/>
      <c r="BP7" s="446"/>
      <c r="BQ7" s="446"/>
      <c r="BR7" s="446"/>
      <c r="BS7" s="446"/>
      <c r="BT7" s="446"/>
      <c r="BU7" s="447"/>
      <c r="BV7" s="445">
        <v>548631</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58937842</v>
      </c>
      <c r="CU7" s="446"/>
      <c r="CV7" s="446"/>
      <c r="CW7" s="446"/>
      <c r="CX7" s="446"/>
      <c r="CY7" s="446"/>
      <c r="CZ7" s="446"/>
      <c r="DA7" s="447"/>
      <c r="DB7" s="445">
        <v>58635298</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3778412</v>
      </c>
      <c r="BO8" s="446"/>
      <c r="BP8" s="446"/>
      <c r="BQ8" s="446"/>
      <c r="BR8" s="446"/>
      <c r="BS8" s="446"/>
      <c r="BT8" s="446"/>
      <c r="BU8" s="447"/>
      <c r="BV8" s="445">
        <v>3077218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0.97</v>
      </c>
      <c r="CU8" s="559"/>
      <c r="CV8" s="559"/>
      <c r="CW8" s="559"/>
      <c r="CX8" s="559"/>
      <c r="CY8" s="559"/>
      <c r="CZ8" s="559"/>
      <c r="DA8" s="560"/>
      <c r="DB8" s="558">
        <v>0.96</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340386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701194</v>
      </c>
      <c r="BO9" s="446"/>
      <c r="BP9" s="446"/>
      <c r="BQ9" s="446"/>
      <c r="BR9" s="446"/>
      <c r="BS9" s="446"/>
      <c r="BT9" s="446"/>
      <c r="BU9" s="447"/>
      <c r="BV9" s="445">
        <v>-1255170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9.5</v>
      </c>
      <c r="CU9" s="416"/>
      <c r="CV9" s="416"/>
      <c r="CW9" s="416"/>
      <c r="CX9" s="416"/>
      <c r="CY9" s="416"/>
      <c r="CZ9" s="416"/>
      <c r="DA9" s="417"/>
      <c r="DB9" s="415">
        <v>9.3000000000000007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341924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1055815</v>
      </c>
      <c r="BO10" s="446"/>
      <c r="BP10" s="446"/>
      <c r="BQ10" s="446"/>
      <c r="BR10" s="446"/>
      <c r="BS10" s="446"/>
      <c r="BT10" s="446"/>
      <c r="BU10" s="447"/>
      <c r="BV10" s="445">
        <v>2638409</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343965</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113</v>
      </c>
      <c r="AV12" s="503"/>
      <c r="AW12" s="503"/>
      <c r="AX12" s="503"/>
      <c r="AY12" s="425" t="s">
        <v>128</v>
      </c>
      <c r="AZ12" s="426"/>
      <c r="BA12" s="426"/>
      <c r="BB12" s="426"/>
      <c r="BC12" s="426"/>
      <c r="BD12" s="426"/>
      <c r="BE12" s="426"/>
      <c r="BF12" s="426"/>
      <c r="BG12" s="426"/>
      <c r="BH12" s="426"/>
      <c r="BI12" s="426"/>
      <c r="BJ12" s="426"/>
      <c r="BK12" s="426"/>
      <c r="BL12" s="426"/>
      <c r="BM12" s="427"/>
      <c r="BN12" s="445">
        <v>915853</v>
      </c>
      <c r="BO12" s="446"/>
      <c r="BP12" s="446"/>
      <c r="BQ12" s="446"/>
      <c r="BR12" s="446"/>
      <c r="BS12" s="446"/>
      <c r="BT12" s="446"/>
      <c r="BU12" s="447"/>
      <c r="BV12" s="445">
        <v>1240787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338894</v>
      </c>
      <c r="S13" s="549"/>
      <c r="T13" s="549"/>
      <c r="U13" s="549"/>
      <c r="V13" s="550"/>
      <c r="W13" s="536" t="s">
        <v>132</v>
      </c>
      <c r="X13" s="458"/>
      <c r="Y13" s="458"/>
      <c r="Z13" s="458"/>
      <c r="AA13" s="458"/>
      <c r="AB13" s="459"/>
      <c r="AC13" s="421">
        <v>2023</v>
      </c>
      <c r="AD13" s="422"/>
      <c r="AE13" s="422"/>
      <c r="AF13" s="422"/>
      <c r="AG13" s="423"/>
      <c r="AH13" s="421">
        <v>2069</v>
      </c>
      <c r="AI13" s="422"/>
      <c r="AJ13" s="422"/>
      <c r="AK13" s="422"/>
      <c r="AL13" s="424"/>
      <c r="AM13" s="514" t="s">
        <v>133</v>
      </c>
      <c r="AN13" s="419"/>
      <c r="AO13" s="419"/>
      <c r="AP13" s="419"/>
      <c r="AQ13" s="419"/>
      <c r="AR13" s="419"/>
      <c r="AS13" s="419"/>
      <c r="AT13" s="420"/>
      <c r="AU13" s="502" t="s">
        <v>98</v>
      </c>
      <c r="AV13" s="503"/>
      <c r="AW13" s="503"/>
      <c r="AX13" s="503"/>
      <c r="AY13" s="425" t="s">
        <v>134</v>
      </c>
      <c r="AZ13" s="426"/>
      <c r="BA13" s="426"/>
      <c r="BB13" s="426"/>
      <c r="BC13" s="426"/>
      <c r="BD13" s="426"/>
      <c r="BE13" s="426"/>
      <c r="BF13" s="426"/>
      <c r="BG13" s="426"/>
      <c r="BH13" s="426"/>
      <c r="BI13" s="426"/>
      <c r="BJ13" s="426"/>
      <c r="BK13" s="426"/>
      <c r="BL13" s="426"/>
      <c r="BM13" s="427"/>
      <c r="BN13" s="445">
        <v>841156</v>
      </c>
      <c r="BO13" s="446"/>
      <c r="BP13" s="446"/>
      <c r="BQ13" s="446"/>
      <c r="BR13" s="446"/>
      <c r="BS13" s="446"/>
      <c r="BT13" s="446"/>
      <c r="BU13" s="447"/>
      <c r="BV13" s="445">
        <v>142452</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2.1</v>
      </c>
      <c r="CU13" s="416"/>
      <c r="CV13" s="416"/>
      <c r="CW13" s="416"/>
      <c r="CX13" s="416"/>
      <c r="CY13" s="416"/>
      <c r="CZ13" s="416"/>
      <c r="DA13" s="417"/>
      <c r="DB13" s="415">
        <v>1.6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136</v>
      </c>
      <c r="M14" s="579"/>
      <c r="N14" s="579"/>
      <c r="O14" s="579"/>
      <c r="P14" s="579"/>
      <c r="Q14" s="580"/>
      <c r="R14" s="548">
        <v>343993</v>
      </c>
      <c r="S14" s="549"/>
      <c r="T14" s="549"/>
      <c r="U14" s="549"/>
      <c r="V14" s="550"/>
      <c r="W14" s="551"/>
      <c r="X14" s="461"/>
      <c r="Y14" s="461"/>
      <c r="Z14" s="461"/>
      <c r="AA14" s="461"/>
      <c r="AB14" s="462"/>
      <c r="AC14" s="541">
        <v>1.4</v>
      </c>
      <c r="AD14" s="542"/>
      <c r="AE14" s="542"/>
      <c r="AF14" s="542"/>
      <c r="AG14" s="543"/>
      <c r="AH14" s="541">
        <v>1.4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v>2.6</v>
      </c>
      <c r="CU14" s="553"/>
      <c r="CV14" s="553"/>
      <c r="CW14" s="553"/>
      <c r="CX14" s="553"/>
      <c r="CY14" s="553"/>
      <c r="CZ14" s="553"/>
      <c r="DA14" s="554"/>
      <c r="DB14" s="552">
        <v>2.5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339293</v>
      </c>
      <c r="S15" s="549"/>
      <c r="T15" s="549"/>
      <c r="U15" s="549"/>
      <c r="V15" s="550"/>
      <c r="W15" s="536" t="s">
        <v>138</v>
      </c>
      <c r="X15" s="458"/>
      <c r="Y15" s="458"/>
      <c r="Z15" s="458"/>
      <c r="AA15" s="458"/>
      <c r="AB15" s="459"/>
      <c r="AC15" s="421">
        <v>29386</v>
      </c>
      <c r="AD15" s="422"/>
      <c r="AE15" s="422"/>
      <c r="AF15" s="422"/>
      <c r="AG15" s="423"/>
      <c r="AH15" s="421">
        <v>29694</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42718927</v>
      </c>
      <c r="BO15" s="441"/>
      <c r="BP15" s="441"/>
      <c r="BQ15" s="441"/>
      <c r="BR15" s="441"/>
      <c r="BS15" s="441"/>
      <c r="BT15" s="441"/>
      <c r="BU15" s="442"/>
      <c r="BV15" s="440">
        <v>42532817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20.100000000000001</v>
      </c>
      <c r="AD16" s="542"/>
      <c r="AE16" s="542"/>
      <c r="AF16" s="542"/>
      <c r="AG16" s="543"/>
      <c r="AH16" s="541">
        <v>20.6</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44075475</v>
      </c>
      <c r="BO16" s="446"/>
      <c r="BP16" s="446"/>
      <c r="BQ16" s="446"/>
      <c r="BR16" s="446"/>
      <c r="BS16" s="446"/>
      <c r="BT16" s="446"/>
      <c r="BU16" s="447"/>
      <c r="BV16" s="445">
        <v>43905295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114775</v>
      </c>
      <c r="AD17" s="422"/>
      <c r="AE17" s="422"/>
      <c r="AF17" s="422"/>
      <c r="AG17" s="423"/>
      <c r="AH17" s="421">
        <v>112303</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54988360</v>
      </c>
      <c r="BO17" s="446"/>
      <c r="BP17" s="446"/>
      <c r="BQ17" s="446"/>
      <c r="BR17" s="446"/>
      <c r="BS17" s="446"/>
      <c r="BT17" s="446"/>
      <c r="BU17" s="447"/>
      <c r="BV17" s="445">
        <v>54822835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72.11</v>
      </c>
      <c r="M18" s="510"/>
      <c r="N18" s="510"/>
      <c r="O18" s="510"/>
      <c r="P18" s="510"/>
      <c r="Q18" s="510"/>
      <c r="R18" s="511"/>
      <c r="S18" s="511"/>
      <c r="T18" s="511"/>
      <c r="U18" s="511"/>
      <c r="V18" s="512"/>
      <c r="W18" s="526"/>
      <c r="X18" s="527"/>
      <c r="Y18" s="527"/>
      <c r="Z18" s="527"/>
      <c r="AA18" s="527"/>
      <c r="AB18" s="537"/>
      <c r="AC18" s="409">
        <v>78.5</v>
      </c>
      <c r="AD18" s="410"/>
      <c r="AE18" s="410"/>
      <c r="AF18" s="410"/>
      <c r="AG18" s="513"/>
      <c r="AH18" s="409">
        <v>78</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57960915</v>
      </c>
      <c r="BO18" s="446"/>
      <c r="BP18" s="446"/>
      <c r="BQ18" s="446"/>
      <c r="BR18" s="446"/>
      <c r="BS18" s="446"/>
      <c r="BT18" s="446"/>
      <c r="BU18" s="447"/>
      <c r="BV18" s="445">
        <v>57069648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4720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72050221</v>
      </c>
      <c r="BO19" s="446"/>
      <c r="BP19" s="446"/>
      <c r="BQ19" s="446"/>
      <c r="BR19" s="446"/>
      <c r="BS19" s="446"/>
      <c r="BT19" s="446"/>
      <c r="BU19" s="447"/>
      <c r="BV19" s="445">
        <v>71582046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145834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57529925</v>
      </c>
      <c r="BO23" s="446"/>
      <c r="BP23" s="446"/>
      <c r="BQ23" s="446"/>
      <c r="BR23" s="446"/>
      <c r="BS23" s="446"/>
      <c r="BT23" s="446"/>
      <c r="BU23" s="447"/>
      <c r="BV23" s="445">
        <v>58572451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10290</v>
      </c>
      <c r="R24" s="422"/>
      <c r="S24" s="422"/>
      <c r="T24" s="422"/>
      <c r="U24" s="422"/>
      <c r="V24" s="423"/>
      <c r="W24" s="487"/>
      <c r="X24" s="478"/>
      <c r="Y24" s="479"/>
      <c r="Z24" s="418" t="s">
        <v>162</v>
      </c>
      <c r="AA24" s="419"/>
      <c r="AB24" s="419"/>
      <c r="AC24" s="419"/>
      <c r="AD24" s="419"/>
      <c r="AE24" s="419"/>
      <c r="AF24" s="419"/>
      <c r="AG24" s="420"/>
      <c r="AH24" s="421">
        <v>1815</v>
      </c>
      <c r="AI24" s="422"/>
      <c r="AJ24" s="422"/>
      <c r="AK24" s="422"/>
      <c r="AL24" s="423"/>
      <c r="AM24" s="421">
        <v>5791665</v>
      </c>
      <c r="AN24" s="422"/>
      <c r="AO24" s="422"/>
      <c r="AP24" s="422"/>
      <c r="AQ24" s="422"/>
      <c r="AR24" s="423"/>
      <c r="AS24" s="421">
        <v>3191</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43548919</v>
      </c>
      <c r="BO24" s="446"/>
      <c r="BP24" s="446"/>
      <c r="BQ24" s="446"/>
      <c r="BR24" s="446"/>
      <c r="BS24" s="446"/>
      <c r="BT24" s="446"/>
      <c r="BU24" s="447"/>
      <c r="BV24" s="445">
        <v>45263463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2</v>
      </c>
      <c r="M25" s="422"/>
      <c r="N25" s="422"/>
      <c r="O25" s="422"/>
      <c r="P25" s="423"/>
      <c r="Q25" s="421">
        <v>8760</v>
      </c>
      <c r="R25" s="422"/>
      <c r="S25" s="422"/>
      <c r="T25" s="422"/>
      <c r="U25" s="422"/>
      <c r="V25" s="423"/>
      <c r="W25" s="487"/>
      <c r="X25" s="478"/>
      <c r="Y25" s="479"/>
      <c r="Z25" s="418" t="s">
        <v>165</v>
      </c>
      <c r="AA25" s="419"/>
      <c r="AB25" s="419"/>
      <c r="AC25" s="419"/>
      <c r="AD25" s="419"/>
      <c r="AE25" s="419"/>
      <c r="AF25" s="419"/>
      <c r="AG25" s="420"/>
      <c r="AH25" s="421" t="s">
        <v>130</v>
      </c>
      <c r="AI25" s="422"/>
      <c r="AJ25" s="422"/>
      <c r="AK25" s="422"/>
      <c r="AL25" s="423"/>
      <c r="AM25" s="421" t="s">
        <v>130</v>
      </c>
      <c r="AN25" s="422"/>
      <c r="AO25" s="422"/>
      <c r="AP25" s="422"/>
      <c r="AQ25" s="422"/>
      <c r="AR25" s="423"/>
      <c r="AS25" s="421" t="s">
        <v>130</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49383891</v>
      </c>
      <c r="BO25" s="441"/>
      <c r="BP25" s="441"/>
      <c r="BQ25" s="441"/>
      <c r="BR25" s="441"/>
      <c r="BS25" s="441"/>
      <c r="BT25" s="441"/>
      <c r="BU25" s="442"/>
      <c r="BV25" s="440">
        <v>14516204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7810</v>
      </c>
      <c r="R26" s="422"/>
      <c r="S26" s="422"/>
      <c r="T26" s="422"/>
      <c r="U26" s="422"/>
      <c r="V26" s="423"/>
      <c r="W26" s="487"/>
      <c r="X26" s="478"/>
      <c r="Y26" s="479"/>
      <c r="Z26" s="418" t="s">
        <v>168</v>
      </c>
      <c r="AA26" s="500"/>
      <c r="AB26" s="500"/>
      <c r="AC26" s="500"/>
      <c r="AD26" s="500"/>
      <c r="AE26" s="500"/>
      <c r="AF26" s="500"/>
      <c r="AG26" s="501"/>
      <c r="AH26" s="421">
        <v>211</v>
      </c>
      <c r="AI26" s="422"/>
      <c r="AJ26" s="422"/>
      <c r="AK26" s="422"/>
      <c r="AL26" s="423"/>
      <c r="AM26" s="421">
        <v>769517</v>
      </c>
      <c r="AN26" s="422"/>
      <c r="AO26" s="422"/>
      <c r="AP26" s="422"/>
      <c r="AQ26" s="422"/>
      <c r="AR26" s="423"/>
      <c r="AS26" s="421">
        <v>3647</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6600</v>
      </c>
      <c r="R27" s="422"/>
      <c r="S27" s="422"/>
      <c r="T27" s="422"/>
      <c r="U27" s="422"/>
      <c r="V27" s="423"/>
      <c r="W27" s="487"/>
      <c r="X27" s="478"/>
      <c r="Y27" s="479"/>
      <c r="Z27" s="418" t="s">
        <v>171</v>
      </c>
      <c r="AA27" s="419"/>
      <c r="AB27" s="419"/>
      <c r="AC27" s="419"/>
      <c r="AD27" s="419"/>
      <c r="AE27" s="419"/>
      <c r="AF27" s="419"/>
      <c r="AG27" s="420"/>
      <c r="AH27" s="421">
        <v>39</v>
      </c>
      <c r="AI27" s="422"/>
      <c r="AJ27" s="422"/>
      <c r="AK27" s="422"/>
      <c r="AL27" s="423"/>
      <c r="AM27" s="421">
        <v>149257</v>
      </c>
      <c r="AN27" s="422"/>
      <c r="AO27" s="422"/>
      <c r="AP27" s="422"/>
      <c r="AQ27" s="422"/>
      <c r="AR27" s="423"/>
      <c r="AS27" s="421">
        <v>3827</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100000</v>
      </c>
      <c r="BO27" s="449"/>
      <c r="BP27" s="449"/>
      <c r="BQ27" s="449"/>
      <c r="BR27" s="449"/>
      <c r="BS27" s="449"/>
      <c r="BT27" s="449"/>
      <c r="BU27" s="450"/>
      <c r="BV27" s="448">
        <v>100000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5800</v>
      </c>
      <c r="R28" s="422"/>
      <c r="S28" s="422"/>
      <c r="T28" s="422"/>
      <c r="U28" s="422"/>
      <c r="V28" s="423"/>
      <c r="W28" s="487"/>
      <c r="X28" s="478"/>
      <c r="Y28" s="479"/>
      <c r="Z28" s="418" t="s">
        <v>174</v>
      </c>
      <c r="AA28" s="419"/>
      <c r="AB28" s="419"/>
      <c r="AC28" s="419"/>
      <c r="AD28" s="419"/>
      <c r="AE28" s="419"/>
      <c r="AF28" s="419"/>
      <c r="AG28" s="420"/>
      <c r="AH28" s="421" t="s">
        <v>130</v>
      </c>
      <c r="AI28" s="422"/>
      <c r="AJ28" s="422"/>
      <c r="AK28" s="422"/>
      <c r="AL28" s="423"/>
      <c r="AM28" s="421" t="s">
        <v>121</v>
      </c>
      <c r="AN28" s="422"/>
      <c r="AO28" s="422"/>
      <c r="AP28" s="422"/>
      <c r="AQ28" s="422"/>
      <c r="AR28" s="423"/>
      <c r="AS28" s="421" t="s">
        <v>121</v>
      </c>
      <c r="AT28" s="422"/>
      <c r="AU28" s="422"/>
      <c r="AV28" s="422"/>
      <c r="AW28" s="422"/>
      <c r="AX28" s="424"/>
      <c r="AY28" s="428" t="s">
        <v>175</v>
      </c>
      <c r="AZ28" s="429"/>
      <c r="BA28" s="429"/>
      <c r="BB28" s="430"/>
      <c r="BC28" s="437" t="s">
        <v>41</v>
      </c>
      <c r="BD28" s="438"/>
      <c r="BE28" s="438"/>
      <c r="BF28" s="438"/>
      <c r="BG28" s="438"/>
      <c r="BH28" s="438"/>
      <c r="BI28" s="438"/>
      <c r="BJ28" s="438"/>
      <c r="BK28" s="438"/>
      <c r="BL28" s="438"/>
      <c r="BM28" s="439"/>
      <c r="BN28" s="440">
        <v>4085693</v>
      </c>
      <c r="BO28" s="441"/>
      <c r="BP28" s="441"/>
      <c r="BQ28" s="441"/>
      <c r="BR28" s="441"/>
      <c r="BS28" s="441"/>
      <c r="BT28" s="441"/>
      <c r="BU28" s="442"/>
      <c r="BV28" s="440">
        <v>3945731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35</v>
      </c>
      <c r="M29" s="422"/>
      <c r="N29" s="422"/>
      <c r="O29" s="422"/>
      <c r="P29" s="423"/>
      <c r="Q29" s="421">
        <v>5600</v>
      </c>
      <c r="R29" s="422"/>
      <c r="S29" s="422"/>
      <c r="T29" s="422"/>
      <c r="U29" s="422"/>
      <c r="V29" s="423"/>
      <c r="W29" s="488"/>
      <c r="X29" s="489"/>
      <c r="Y29" s="490"/>
      <c r="Z29" s="418" t="s">
        <v>177</v>
      </c>
      <c r="AA29" s="419"/>
      <c r="AB29" s="419"/>
      <c r="AC29" s="419"/>
      <c r="AD29" s="419"/>
      <c r="AE29" s="419"/>
      <c r="AF29" s="419"/>
      <c r="AG29" s="420"/>
      <c r="AH29" s="421">
        <v>1854</v>
      </c>
      <c r="AI29" s="422"/>
      <c r="AJ29" s="422"/>
      <c r="AK29" s="422"/>
      <c r="AL29" s="423"/>
      <c r="AM29" s="421">
        <v>5940922</v>
      </c>
      <c r="AN29" s="422"/>
      <c r="AO29" s="422"/>
      <c r="AP29" s="422"/>
      <c r="AQ29" s="422"/>
      <c r="AR29" s="423"/>
      <c r="AS29" s="421">
        <v>3204</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t="s">
        <v>130</v>
      </c>
      <c r="BO29" s="446"/>
      <c r="BP29" s="446"/>
      <c r="BQ29" s="446"/>
      <c r="BR29" s="446"/>
      <c r="BS29" s="446"/>
      <c r="BT29" s="446"/>
      <c r="BU29" s="447"/>
      <c r="BV29" s="445" t="s">
        <v>130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101.4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4555100</v>
      </c>
      <c r="BO30" s="449"/>
      <c r="BP30" s="449"/>
      <c r="BQ30" s="449"/>
      <c r="BR30" s="449"/>
      <c r="BS30" s="449"/>
      <c r="BT30" s="449"/>
      <c r="BU30" s="450"/>
      <c r="BV30" s="448">
        <v>4666253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186</v>
      </c>
      <c r="V33" s="408"/>
      <c r="W33" s="407" t="s">
        <v>187</v>
      </c>
      <c r="X33" s="407"/>
      <c r="Y33" s="407"/>
      <c r="Z33" s="407"/>
      <c r="AA33" s="407"/>
      <c r="AB33" s="407"/>
      <c r="AC33" s="407"/>
      <c r="AD33" s="407"/>
      <c r="AE33" s="407"/>
      <c r="AF33" s="407"/>
      <c r="AG33" s="407"/>
      <c r="AH33" s="407"/>
      <c r="AI33" s="407"/>
      <c r="AJ33" s="407"/>
      <c r="AK33" s="407"/>
      <c r="AL33" s="195"/>
      <c r="AM33" s="408" t="s">
        <v>186</v>
      </c>
      <c r="AN33" s="408"/>
      <c r="AO33" s="407" t="s">
        <v>187</v>
      </c>
      <c r="AP33" s="407"/>
      <c r="AQ33" s="407"/>
      <c r="AR33" s="407"/>
      <c r="AS33" s="407"/>
      <c r="AT33" s="407"/>
      <c r="AU33" s="407"/>
      <c r="AV33" s="407"/>
      <c r="AW33" s="407"/>
      <c r="AX33" s="407"/>
      <c r="AY33" s="407"/>
      <c r="AZ33" s="407"/>
      <c r="BA33" s="407"/>
      <c r="BB33" s="407"/>
      <c r="BC33" s="407"/>
      <c r="BD33" s="196"/>
      <c r="BE33" s="407" t="s">
        <v>188</v>
      </c>
      <c r="BF33" s="407"/>
      <c r="BG33" s="407" t="s">
        <v>189</v>
      </c>
      <c r="BH33" s="407"/>
      <c r="BI33" s="407"/>
      <c r="BJ33" s="407"/>
      <c r="BK33" s="407"/>
      <c r="BL33" s="407"/>
      <c r="BM33" s="407"/>
      <c r="BN33" s="407"/>
      <c r="BO33" s="407"/>
      <c r="BP33" s="407"/>
      <c r="BQ33" s="407"/>
      <c r="BR33" s="407"/>
      <c r="BS33" s="407"/>
      <c r="BT33" s="407"/>
      <c r="BU33" s="407"/>
      <c r="BV33" s="196"/>
      <c r="BW33" s="408" t="s">
        <v>188</v>
      </c>
      <c r="BX33" s="408"/>
      <c r="BY33" s="407" t="s">
        <v>190</v>
      </c>
      <c r="BZ33" s="407"/>
      <c r="CA33" s="407"/>
      <c r="CB33" s="407"/>
      <c r="CC33" s="407"/>
      <c r="CD33" s="407"/>
      <c r="CE33" s="407"/>
      <c r="CF33" s="407"/>
      <c r="CG33" s="407"/>
      <c r="CH33" s="407"/>
      <c r="CI33" s="407"/>
      <c r="CJ33" s="407"/>
      <c r="CK33" s="407"/>
      <c r="CL33" s="407"/>
      <c r="CM33" s="407"/>
      <c r="CN33" s="195"/>
      <c r="CO33" s="408" t="s">
        <v>186</v>
      </c>
      <c r="CP33" s="408"/>
      <c r="CQ33" s="407" t="s">
        <v>191</v>
      </c>
      <c r="CR33" s="407"/>
      <c r="CS33" s="407"/>
      <c r="CT33" s="407"/>
      <c r="CU33" s="407"/>
      <c r="CV33" s="407"/>
      <c r="CW33" s="407"/>
      <c r="CX33" s="407"/>
      <c r="CY33" s="407"/>
      <c r="CZ33" s="407"/>
      <c r="DA33" s="407"/>
      <c r="DB33" s="407"/>
      <c r="DC33" s="407"/>
      <c r="DD33" s="407"/>
      <c r="DE33" s="407"/>
      <c r="DF33" s="195"/>
      <c r="DG33" s="406" t="s">
        <v>192</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所沢市交通災害共済特別会計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所沢市水道事業会計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埼玉西部消防組合</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所沢市土地開発公社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所沢市所沢都市計画事業狭山ヶ丘土地区画整理特別会計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所沢市国民健康保険特別会計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所沢市下水道事業会計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f t="shared" ref="CO35:CO43" si="3">IF(CQ35="","",CO34+1)</f>
        <v>13</v>
      </c>
      <c r="CP35" s="404"/>
      <c r="CQ35" s="403" t="str">
        <f>IF('各会計、関係団体の財政状況及び健全化判断比率'!BS8="","",'各会計、関係団体の財政状況及び健全化判断比率'!BS8)</f>
        <v>ワルツ所沢</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所沢市所沢都市計画事業所沢駅西口土地区画整理特別会計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所沢市介護保険特別会計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IF('各会計、関係団体の財政状況及び健全化判断比率'!B34="","",'各会計、関係団体の財政状況及び健全化判断比率'!B34)</f>
        <v>所沢市病院事業会計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f t="shared" si="3"/>
        <v>14</v>
      </c>
      <c r="CP36" s="404"/>
      <c r="CQ36" s="403" t="str">
        <f>IF('各会計、関係団体の財政状況及び健全化判断比率'!BS9="","",'各会計、関係団体の財政状況及び健全化判断比率'!BS9)</f>
        <v>所沢市公共施設管理公社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所沢市後期高齢者医療特別会計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15</v>
      </c>
      <c r="CP37" s="404"/>
      <c r="CQ37" s="403" t="str">
        <f>IF('各会計、関係団体の財政状況及び健全化判断比率'!BS10="","",'各会計、関係団体の財政状況及び健全化判断比率'!BS10)</f>
        <v>所沢市文化振興事業団</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16</v>
      </c>
      <c r="CP38" s="404"/>
      <c r="CQ38" s="403" t="str">
        <f>IF('各会計、関係団体の財政状況及び健全化判断比率'!BS11="","",'各会計、関係団体の財政状況及び健全化判断比率'!BS11)</f>
        <v>埼玉西部食品流通センター</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1g2pnA6uCHrdCitv1nmcIyl92cb2cdISH80zoDMKHwRqrpKKbdncPE26dhs5ZsiFu7gxrslWQdpaaPBb0MCUZw==" saltValue="CcGQ+LzcCySJ7kmPnyRJ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35" sqref="AD35:AK35"/>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202</v>
      </c>
      <c r="DI1" s="774"/>
      <c r="DJ1" s="774"/>
      <c r="DK1" s="774"/>
      <c r="DL1" s="774"/>
      <c r="DM1" s="774"/>
      <c r="DN1" s="775"/>
      <c r="DO1" s="205"/>
      <c r="DP1" s="773" t="s">
        <v>203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208</v>
      </c>
      <c r="S4" s="716"/>
      <c r="T4" s="716"/>
      <c r="U4" s="716"/>
      <c r="V4" s="716"/>
      <c r="W4" s="716"/>
      <c r="X4" s="716"/>
      <c r="Y4" s="717"/>
      <c r="Z4" s="715" t="s">
        <v>209</v>
      </c>
      <c r="AA4" s="716"/>
      <c r="AB4" s="716"/>
      <c r="AC4" s="717"/>
      <c r="AD4" s="715" t="s">
        <v>210</v>
      </c>
      <c r="AE4" s="716"/>
      <c r="AF4" s="716"/>
      <c r="AG4" s="716"/>
      <c r="AH4" s="716"/>
      <c r="AI4" s="716"/>
      <c r="AJ4" s="716"/>
      <c r="AK4" s="717"/>
      <c r="AL4" s="715" t="s">
        <v>209</v>
      </c>
      <c r="AM4" s="716"/>
      <c r="AN4" s="716"/>
      <c r="AO4" s="717"/>
      <c r="AP4" s="776" t="s">
        <v>211</v>
      </c>
      <c r="AQ4" s="776"/>
      <c r="AR4" s="776"/>
      <c r="AS4" s="776"/>
      <c r="AT4" s="776"/>
      <c r="AU4" s="776"/>
      <c r="AV4" s="776"/>
      <c r="AW4" s="776"/>
      <c r="AX4" s="776"/>
      <c r="AY4" s="776"/>
      <c r="AZ4" s="776"/>
      <c r="BA4" s="776"/>
      <c r="BB4" s="776"/>
      <c r="BC4" s="776"/>
      <c r="BD4" s="776"/>
      <c r="BE4" s="776"/>
      <c r="BF4" s="776"/>
      <c r="BG4" s="776" t="s">
        <v>212</v>
      </c>
      <c r="BH4" s="776"/>
      <c r="BI4" s="776"/>
      <c r="BJ4" s="776"/>
      <c r="BK4" s="776"/>
      <c r="BL4" s="776"/>
      <c r="BM4" s="776"/>
      <c r="BN4" s="776"/>
      <c r="BO4" s="776" t="s">
        <v>209</v>
      </c>
      <c r="BP4" s="776"/>
      <c r="BQ4" s="776"/>
      <c r="BR4" s="776"/>
      <c r="BS4" s="776" t="s">
        <v>213</v>
      </c>
      <c r="BT4" s="776"/>
      <c r="BU4" s="776"/>
      <c r="BV4" s="776"/>
      <c r="BW4" s="776"/>
      <c r="BX4" s="776"/>
      <c r="BY4" s="776"/>
      <c r="BZ4" s="776"/>
      <c r="CA4" s="776"/>
      <c r="CB4" s="776"/>
      <c r="CD4" s="758" t="s">
        <v>214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215</v>
      </c>
      <c r="C5" s="741"/>
      <c r="D5" s="741"/>
      <c r="E5" s="741"/>
      <c r="F5" s="741"/>
      <c r="G5" s="741"/>
      <c r="H5" s="741"/>
      <c r="I5" s="741"/>
      <c r="J5" s="741"/>
      <c r="K5" s="741"/>
      <c r="L5" s="741"/>
      <c r="M5" s="741"/>
      <c r="N5" s="741"/>
      <c r="O5" s="741"/>
      <c r="P5" s="741"/>
      <c r="Q5" s="742"/>
      <c r="R5" s="706">
        <v>53135104</v>
      </c>
      <c r="S5" s="707"/>
      <c r="T5" s="707"/>
      <c r="U5" s="707"/>
      <c r="V5" s="707"/>
      <c r="W5" s="707"/>
      <c r="X5" s="707"/>
      <c r="Y5" s="753"/>
      <c r="Z5" s="771">
        <v>51.9</v>
      </c>
      <c r="AA5" s="771"/>
      <c r="AB5" s="771"/>
      <c r="AC5" s="771"/>
      <c r="AD5" s="772">
        <v>49283455</v>
      </c>
      <c r="AE5" s="772"/>
      <c r="AF5" s="772"/>
      <c r="AG5" s="772"/>
      <c r="AH5" s="772"/>
      <c r="AI5" s="772"/>
      <c r="AJ5" s="772"/>
      <c r="AK5" s="772"/>
      <c r="AL5" s="754">
        <v>84.3</v>
      </c>
      <c r="AM5" s="723"/>
      <c r="AN5" s="723"/>
      <c r="AO5" s="755"/>
      <c r="AP5" s="740" t="s">
        <v>216</v>
      </c>
      <c r="AQ5" s="741"/>
      <c r="AR5" s="741"/>
      <c r="AS5" s="741"/>
      <c r="AT5" s="741"/>
      <c r="AU5" s="741"/>
      <c r="AV5" s="741"/>
      <c r="AW5" s="741"/>
      <c r="AX5" s="741"/>
      <c r="AY5" s="741"/>
      <c r="AZ5" s="741"/>
      <c r="BA5" s="741"/>
      <c r="BB5" s="741"/>
      <c r="BC5" s="741"/>
      <c r="BD5" s="741"/>
      <c r="BE5" s="741"/>
      <c r="BF5" s="742"/>
      <c r="BG5" s="641">
        <v>48516616</v>
      </c>
      <c r="BH5" s="644"/>
      <c r="BI5" s="644"/>
      <c r="BJ5" s="644"/>
      <c r="BK5" s="644"/>
      <c r="BL5" s="644"/>
      <c r="BM5" s="644"/>
      <c r="BN5" s="645"/>
      <c r="BO5" s="703">
        <v>91.3</v>
      </c>
      <c r="BP5" s="703"/>
      <c r="BQ5" s="703"/>
      <c r="BR5" s="703"/>
      <c r="BS5" s="704">
        <v>436515</v>
      </c>
      <c r="BT5" s="704"/>
      <c r="BU5" s="704"/>
      <c r="BV5" s="704"/>
      <c r="BW5" s="704"/>
      <c r="BX5" s="704"/>
      <c r="BY5" s="704"/>
      <c r="BZ5" s="704"/>
      <c r="CA5" s="704"/>
      <c r="CB5" s="745"/>
      <c r="CD5" s="758" t="s">
        <v>211</v>
      </c>
      <c r="CE5" s="759"/>
      <c r="CF5" s="759"/>
      <c r="CG5" s="759"/>
      <c r="CH5" s="759"/>
      <c r="CI5" s="759"/>
      <c r="CJ5" s="759"/>
      <c r="CK5" s="759"/>
      <c r="CL5" s="759"/>
      <c r="CM5" s="759"/>
      <c r="CN5" s="759"/>
      <c r="CO5" s="759"/>
      <c r="CP5" s="759"/>
      <c r="CQ5" s="760"/>
      <c r="CR5" s="758" t="s">
        <v>217</v>
      </c>
      <c r="CS5" s="759"/>
      <c r="CT5" s="759"/>
      <c r="CU5" s="759"/>
      <c r="CV5" s="759"/>
      <c r="CW5" s="759"/>
      <c r="CX5" s="759"/>
      <c r="CY5" s="760"/>
      <c r="CZ5" s="758" t="s">
        <v>209</v>
      </c>
      <c r="DA5" s="759"/>
      <c r="DB5" s="759"/>
      <c r="DC5" s="760"/>
      <c r="DD5" s="758" t="s">
        <v>218</v>
      </c>
      <c r="DE5" s="759"/>
      <c r="DF5" s="759"/>
      <c r="DG5" s="759"/>
      <c r="DH5" s="759"/>
      <c r="DI5" s="759"/>
      <c r="DJ5" s="759"/>
      <c r="DK5" s="759"/>
      <c r="DL5" s="759"/>
      <c r="DM5" s="759"/>
      <c r="DN5" s="759"/>
      <c r="DO5" s="759"/>
      <c r="DP5" s="760"/>
      <c r="DQ5" s="758" t="s">
        <v>219</v>
      </c>
      <c r="DR5" s="759"/>
      <c r="DS5" s="759"/>
      <c r="DT5" s="759"/>
      <c r="DU5" s="759"/>
      <c r="DV5" s="759"/>
      <c r="DW5" s="759"/>
      <c r="DX5" s="759"/>
      <c r="DY5" s="759"/>
      <c r="DZ5" s="759"/>
      <c r="EA5" s="759"/>
      <c r="EB5" s="759"/>
      <c r="EC5" s="760"/>
    </row>
    <row r="6" spans="2:143" ht="11.25" customHeight="1">
      <c r="B6" s="638" t="s">
        <v>220</v>
      </c>
      <c r="C6" s="639"/>
      <c r="D6" s="639"/>
      <c r="E6" s="639"/>
      <c r="F6" s="639"/>
      <c r="G6" s="639"/>
      <c r="H6" s="639"/>
      <c r="I6" s="639"/>
      <c r="J6" s="639"/>
      <c r="K6" s="639"/>
      <c r="L6" s="639"/>
      <c r="M6" s="639"/>
      <c r="N6" s="639"/>
      <c r="O6" s="639"/>
      <c r="P6" s="639"/>
      <c r="Q6" s="640"/>
      <c r="R6" s="641">
        <v>582022</v>
      </c>
      <c r="S6" s="644"/>
      <c r="T6" s="644"/>
      <c r="U6" s="644"/>
      <c r="V6" s="644"/>
      <c r="W6" s="644"/>
      <c r="X6" s="644"/>
      <c r="Y6" s="645"/>
      <c r="Z6" s="703">
        <v>0.6</v>
      </c>
      <c r="AA6" s="703"/>
      <c r="AB6" s="703"/>
      <c r="AC6" s="703"/>
      <c r="AD6" s="704">
        <v>582022</v>
      </c>
      <c r="AE6" s="704"/>
      <c r="AF6" s="704"/>
      <c r="AG6" s="704"/>
      <c r="AH6" s="704"/>
      <c r="AI6" s="704"/>
      <c r="AJ6" s="704"/>
      <c r="AK6" s="704"/>
      <c r="AL6" s="646">
        <v>1</v>
      </c>
      <c r="AM6" s="647"/>
      <c r="AN6" s="647"/>
      <c r="AO6" s="705"/>
      <c r="AP6" s="638" t="s">
        <v>221</v>
      </c>
      <c r="AQ6" s="639"/>
      <c r="AR6" s="639"/>
      <c r="AS6" s="639"/>
      <c r="AT6" s="639"/>
      <c r="AU6" s="639"/>
      <c r="AV6" s="639"/>
      <c r="AW6" s="639"/>
      <c r="AX6" s="639"/>
      <c r="AY6" s="639"/>
      <c r="AZ6" s="639"/>
      <c r="BA6" s="639"/>
      <c r="BB6" s="639"/>
      <c r="BC6" s="639"/>
      <c r="BD6" s="639"/>
      <c r="BE6" s="639"/>
      <c r="BF6" s="640"/>
      <c r="BG6" s="641">
        <v>48516616</v>
      </c>
      <c r="BH6" s="644"/>
      <c r="BI6" s="644"/>
      <c r="BJ6" s="644"/>
      <c r="BK6" s="644"/>
      <c r="BL6" s="644"/>
      <c r="BM6" s="644"/>
      <c r="BN6" s="645"/>
      <c r="BO6" s="703">
        <v>91.3</v>
      </c>
      <c r="BP6" s="703"/>
      <c r="BQ6" s="703"/>
      <c r="BR6" s="703"/>
      <c r="BS6" s="704">
        <v>436515</v>
      </c>
      <c r="BT6" s="704"/>
      <c r="BU6" s="704"/>
      <c r="BV6" s="704"/>
      <c r="BW6" s="704"/>
      <c r="BX6" s="704"/>
      <c r="BY6" s="704"/>
      <c r="BZ6" s="704"/>
      <c r="CA6" s="704"/>
      <c r="CB6" s="745"/>
      <c r="CD6" s="712" t="s">
        <v>222</v>
      </c>
      <c r="CE6" s="713"/>
      <c r="CF6" s="713"/>
      <c r="CG6" s="713"/>
      <c r="CH6" s="713"/>
      <c r="CI6" s="713"/>
      <c r="CJ6" s="713"/>
      <c r="CK6" s="713"/>
      <c r="CL6" s="713"/>
      <c r="CM6" s="713"/>
      <c r="CN6" s="713"/>
      <c r="CO6" s="713"/>
      <c r="CP6" s="713"/>
      <c r="CQ6" s="714"/>
      <c r="CR6" s="641">
        <v>585957</v>
      </c>
      <c r="CS6" s="644"/>
      <c r="CT6" s="644"/>
      <c r="CU6" s="644"/>
      <c r="CV6" s="644"/>
      <c r="CW6" s="644"/>
      <c r="CX6" s="644"/>
      <c r="CY6" s="645"/>
      <c r="CZ6" s="754">
        <v>0.6</v>
      </c>
      <c r="DA6" s="723"/>
      <c r="DB6" s="723"/>
      <c r="DC6" s="757"/>
      <c r="DD6" s="649" t="s">
        <v>121</v>
      </c>
      <c r="DE6" s="644"/>
      <c r="DF6" s="644"/>
      <c r="DG6" s="644"/>
      <c r="DH6" s="644"/>
      <c r="DI6" s="644"/>
      <c r="DJ6" s="644"/>
      <c r="DK6" s="644"/>
      <c r="DL6" s="644"/>
      <c r="DM6" s="644"/>
      <c r="DN6" s="644"/>
      <c r="DO6" s="644"/>
      <c r="DP6" s="645"/>
      <c r="DQ6" s="649">
        <v>585957</v>
      </c>
      <c r="DR6" s="644"/>
      <c r="DS6" s="644"/>
      <c r="DT6" s="644"/>
      <c r="DU6" s="644"/>
      <c r="DV6" s="644"/>
      <c r="DW6" s="644"/>
      <c r="DX6" s="644"/>
      <c r="DY6" s="644"/>
      <c r="DZ6" s="644"/>
      <c r="EA6" s="644"/>
      <c r="EB6" s="644"/>
      <c r="EC6" s="684"/>
    </row>
    <row r="7" spans="2:143" ht="11.25" customHeight="1">
      <c r="B7" s="638" t="s">
        <v>223</v>
      </c>
      <c r="C7" s="639"/>
      <c r="D7" s="639"/>
      <c r="E7" s="639"/>
      <c r="F7" s="639"/>
      <c r="G7" s="639"/>
      <c r="H7" s="639"/>
      <c r="I7" s="639"/>
      <c r="J7" s="639"/>
      <c r="K7" s="639"/>
      <c r="L7" s="639"/>
      <c r="M7" s="639"/>
      <c r="N7" s="639"/>
      <c r="O7" s="639"/>
      <c r="P7" s="639"/>
      <c r="Q7" s="640"/>
      <c r="R7" s="641">
        <v>79847</v>
      </c>
      <c r="S7" s="644"/>
      <c r="T7" s="644"/>
      <c r="U7" s="644"/>
      <c r="V7" s="644"/>
      <c r="W7" s="644"/>
      <c r="X7" s="644"/>
      <c r="Y7" s="645"/>
      <c r="Z7" s="703">
        <v>0.1</v>
      </c>
      <c r="AA7" s="703"/>
      <c r="AB7" s="703"/>
      <c r="AC7" s="703"/>
      <c r="AD7" s="704">
        <v>79847</v>
      </c>
      <c r="AE7" s="704"/>
      <c r="AF7" s="704"/>
      <c r="AG7" s="704"/>
      <c r="AH7" s="704"/>
      <c r="AI7" s="704"/>
      <c r="AJ7" s="704"/>
      <c r="AK7" s="704"/>
      <c r="AL7" s="646">
        <v>0.1</v>
      </c>
      <c r="AM7" s="647"/>
      <c r="AN7" s="647"/>
      <c r="AO7" s="705"/>
      <c r="AP7" s="638" t="s">
        <v>224</v>
      </c>
      <c r="AQ7" s="639"/>
      <c r="AR7" s="639"/>
      <c r="AS7" s="639"/>
      <c r="AT7" s="639"/>
      <c r="AU7" s="639"/>
      <c r="AV7" s="639"/>
      <c r="AW7" s="639"/>
      <c r="AX7" s="639"/>
      <c r="AY7" s="639"/>
      <c r="AZ7" s="639"/>
      <c r="BA7" s="639"/>
      <c r="BB7" s="639"/>
      <c r="BC7" s="639"/>
      <c r="BD7" s="639"/>
      <c r="BE7" s="639"/>
      <c r="BF7" s="640"/>
      <c r="BG7" s="641">
        <v>25989227</v>
      </c>
      <c r="BH7" s="644"/>
      <c r="BI7" s="644"/>
      <c r="BJ7" s="644"/>
      <c r="BK7" s="644"/>
      <c r="BL7" s="644"/>
      <c r="BM7" s="644"/>
      <c r="BN7" s="645"/>
      <c r="BO7" s="703">
        <v>48.9</v>
      </c>
      <c r="BP7" s="703"/>
      <c r="BQ7" s="703"/>
      <c r="BR7" s="703"/>
      <c r="BS7" s="704">
        <v>436515</v>
      </c>
      <c r="BT7" s="704"/>
      <c r="BU7" s="704"/>
      <c r="BV7" s="704"/>
      <c r="BW7" s="704"/>
      <c r="BX7" s="704"/>
      <c r="BY7" s="704"/>
      <c r="BZ7" s="704"/>
      <c r="CA7" s="704"/>
      <c r="CB7" s="745"/>
      <c r="CD7" s="685" t="s">
        <v>225</v>
      </c>
      <c r="CE7" s="682"/>
      <c r="CF7" s="682"/>
      <c r="CG7" s="682"/>
      <c r="CH7" s="682"/>
      <c r="CI7" s="682"/>
      <c r="CJ7" s="682"/>
      <c r="CK7" s="682"/>
      <c r="CL7" s="682"/>
      <c r="CM7" s="682"/>
      <c r="CN7" s="682"/>
      <c r="CO7" s="682"/>
      <c r="CP7" s="682"/>
      <c r="CQ7" s="683"/>
      <c r="CR7" s="641">
        <v>10469915</v>
      </c>
      <c r="CS7" s="644"/>
      <c r="CT7" s="644"/>
      <c r="CU7" s="644"/>
      <c r="CV7" s="644"/>
      <c r="CW7" s="644"/>
      <c r="CX7" s="644"/>
      <c r="CY7" s="645"/>
      <c r="CZ7" s="703">
        <v>10.7</v>
      </c>
      <c r="DA7" s="703"/>
      <c r="DB7" s="703"/>
      <c r="DC7" s="703"/>
      <c r="DD7" s="649">
        <v>523623</v>
      </c>
      <c r="DE7" s="644"/>
      <c r="DF7" s="644"/>
      <c r="DG7" s="644"/>
      <c r="DH7" s="644"/>
      <c r="DI7" s="644"/>
      <c r="DJ7" s="644"/>
      <c r="DK7" s="644"/>
      <c r="DL7" s="644"/>
      <c r="DM7" s="644"/>
      <c r="DN7" s="644"/>
      <c r="DO7" s="644"/>
      <c r="DP7" s="645"/>
      <c r="DQ7" s="649">
        <v>9155561</v>
      </c>
      <c r="DR7" s="644"/>
      <c r="DS7" s="644"/>
      <c r="DT7" s="644"/>
      <c r="DU7" s="644"/>
      <c r="DV7" s="644"/>
      <c r="DW7" s="644"/>
      <c r="DX7" s="644"/>
      <c r="DY7" s="644"/>
      <c r="DZ7" s="644"/>
      <c r="EA7" s="644"/>
      <c r="EB7" s="644"/>
      <c r="EC7" s="684"/>
    </row>
    <row r="8" spans="2:143" ht="11.25" customHeight="1">
      <c r="B8" s="638" t="s">
        <v>226</v>
      </c>
      <c r="C8" s="639"/>
      <c r="D8" s="639"/>
      <c r="E8" s="639"/>
      <c r="F8" s="639"/>
      <c r="G8" s="639"/>
      <c r="H8" s="639"/>
      <c r="I8" s="639"/>
      <c r="J8" s="639"/>
      <c r="K8" s="639"/>
      <c r="L8" s="639"/>
      <c r="M8" s="639"/>
      <c r="N8" s="639"/>
      <c r="O8" s="639"/>
      <c r="P8" s="639"/>
      <c r="Q8" s="640"/>
      <c r="R8" s="641">
        <v>274049</v>
      </c>
      <c r="S8" s="644"/>
      <c r="T8" s="644"/>
      <c r="U8" s="644"/>
      <c r="V8" s="644"/>
      <c r="W8" s="644"/>
      <c r="X8" s="644"/>
      <c r="Y8" s="645"/>
      <c r="Z8" s="703">
        <v>0.3</v>
      </c>
      <c r="AA8" s="703"/>
      <c r="AB8" s="703"/>
      <c r="AC8" s="703"/>
      <c r="AD8" s="704">
        <v>274049</v>
      </c>
      <c r="AE8" s="704"/>
      <c r="AF8" s="704"/>
      <c r="AG8" s="704"/>
      <c r="AH8" s="704"/>
      <c r="AI8" s="704"/>
      <c r="AJ8" s="704"/>
      <c r="AK8" s="704"/>
      <c r="AL8" s="646">
        <v>0.5</v>
      </c>
      <c r="AM8" s="647"/>
      <c r="AN8" s="647"/>
      <c r="AO8" s="705"/>
      <c r="AP8" s="638" t="s">
        <v>227</v>
      </c>
      <c r="AQ8" s="639"/>
      <c r="AR8" s="639"/>
      <c r="AS8" s="639"/>
      <c r="AT8" s="639"/>
      <c r="AU8" s="639"/>
      <c r="AV8" s="639"/>
      <c r="AW8" s="639"/>
      <c r="AX8" s="639"/>
      <c r="AY8" s="639"/>
      <c r="AZ8" s="639"/>
      <c r="BA8" s="639"/>
      <c r="BB8" s="639"/>
      <c r="BC8" s="639"/>
      <c r="BD8" s="639"/>
      <c r="BE8" s="639"/>
      <c r="BF8" s="640"/>
      <c r="BG8" s="641">
        <v>613524</v>
      </c>
      <c r="BH8" s="644"/>
      <c r="BI8" s="644"/>
      <c r="BJ8" s="644"/>
      <c r="BK8" s="644"/>
      <c r="BL8" s="644"/>
      <c r="BM8" s="644"/>
      <c r="BN8" s="645"/>
      <c r="BO8" s="703">
        <v>1.2</v>
      </c>
      <c r="BP8" s="703"/>
      <c r="BQ8" s="703"/>
      <c r="BR8" s="703"/>
      <c r="BS8" s="649" t="s">
        <v>121</v>
      </c>
      <c r="BT8" s="644"/>
      <c r="BU8" s="644"/>
      <c r="BV8" s="644"/>
      <c r="BW8" s="644"/>
      <c r="BX8" s="644"/>
      <c r="BY8" s="644"/>
      <c r="BZ8" s="644"/>
      <c r="CA8" s="644"/>
      <c r="CB8" s="684"/>
      <c r="CD8" s="685" t="s">
        <v>228</v>
      </c>
      <c r="CE8" s="682"/>
      <c r="CF8" s="682"/>
      <c r="CG8" s="682"/>
      <c r="CH8" s="682"/>
      <c r="CI8" s="682"/>
      <c r="CJ8" s="682"/>
      <c r="CK8" s="682"/>
      <c r="CL8" s="682"/>
      <c r="CM8" s="682"/>
      <c r="CN8" s="682"/>
      <c r="CO8" s="682"/>
      <c r="CP8" s="682"/>
      <c r="CQ8" s="683"/>
      <c r="CR8" s="641">
        <v>48269437</v>
      </c>
      <c r="CS8" s="644"/>
      <c r="CT8" s="644"/>
      <c r="CU8" s="644"/>
      <c r="CV8" s="644"/>
      <c r="CW8" s="644"/>
      <c r="CX8" s="644"/>
      <c r="CY8" s="645"/>
      <c r="CZ8" s="703">
        <v>49.4</v>
      </c>
      <c r="DA8" s="703"/>
      <c r="DB8" s="703"/>
      <c r="DC8" s="703"/>
      <c r="DD8" s="649">
        <v>628771</v>
      </c>
      <c r="DE8" s="644"/>
      <c r="DF8" s="644"/>
      <c r="DG8" s="644"/>
      <c r="DH8" s="644"/>
      <c r="DI8" s="644"/>
      <c r="DJ8" s="644"/>
      <c r="DK8" s="644"/>
      <c r="DL8" s="644"/>
      <c r="DM8" s="644"/>
      <c r="DN8" s="644"/>
      <c r="DO8" s="644"/>
      <c r="DP8" s="645"/>
      <c r="DQ8" s="649">
        <v>25367063</v>
      </c>
      <c r="DR8" s="644"/>
      <c r="DS8" s="644"/>
      <c r="DT8" s="644"/>
      <c r="DU8" s="644"/>
      <c r="DV8" s="644"/>
      <c r="DW8" s="644"/>
      <c r="DX8" s="644"/>
      <c r="DY8" s="644"/>
      <c r="DZ8" s="644"/>
      <c r="EA8" s="644"/>
      <c r="EB8" s="644"/>
      <c r="EC8" s="684"/>
    </row>
    <row r="9" spans="2:143" ht="11.25" customHeight="1">
      <c r="B9" s="638" t="s">
        <v>229</v>
      </c>
      <c r="C9" s="639"/>
      <c r="D9" s="639"/>
      <c r="E9" s="639"/>
      <c r="F9" s="639"/>
      <c r="G9" s="639"/>
      <c r="H9" s="639"/>
      <c r="I9" s="639"/>
      <c r="J9" s="639"/>
      <c r="K9" s="639"/>
      <c r="L9" s="639"/>
      <c r="M9" s="639"/>
      <c r="N9" s="639"/>
      <c r="O9" s="639"/>
      <c r="P9" s="639"/>
      <c r="Q9" s="640"/>
      <c r="R9" s="641">
        <v>299133</v>
      </c>
      <c r="S9" s="644"/>
      <c r="T9" s="644"/>
      <c r="U9" s="644"/>
      <c r="V9" s="644"/>
      <c r="W9" s="644"/>
      <c r="X9" s="644"/>
      <c r="Y9" s="645"/>
      <c r="Z9" s="703">
        <v>0.3</v>
      </c>
      <c r="AA9" s="703"/>
      <c r="AB9" s="703"/>
      <c r="AC9" s="703"/>
      <c r="AD9" s="704">
        <v>299133</v>
      </c>
      <c r="AE9" s="704"/>
      <c r="AF9" s="704"/>
      <c r="AG9" s="704"/>
      <c r="AH9" s="704"/>
      <c r="AI9" s="704"/>
      <c r="AJ9" s="704"/>
      <c r="AK9" s="704"/>
      <c r="AL9" s="646">
        <v>0.5</v>
      </c>
      <c r="AM9" s="647"/>
      <c r="AN9" s="647"/>
      <c r="AO9" s="705"/>
      <c r="AP9" s="638" t="s">
        <v>230</v>
      </c>
      <c r="AQ9" s="639"/>
      <c r="AR9" s="639"/>
      <c r="AS9" s="639"/>
      <c r="AT9" s="639"/>
      <c r="AU9" s="639"/>
      <c r="AV9" s="639"/>
      <c r="AW9" s="639"/>
      <c r="AX9" s="639"/>
      <c r="AY9" s="639"/>
      <c r="AZ9" s="639"/>
      <c r="BA9" s="639"/>
      <c r="BB9" s="639"/>
      <c r="BC9" s="639"/>
      <c r="BD9" s="639"/>
      <c r="BE9" s="639"/>
      <c r="BF9" s="640"/>
      <c r="BG9" s="641">
        <v>22251206</v>
      </c>
      <c r="BH9" s="644"/>
      <c r="BI9" s="644"/>
      <c r="BJ9" s="644"/>
      <c r="BK9" s="644"/>
      <c r="BL9" s="644"/>
      <c r="BM9" s="644"/>
      <c r="BN9" s="645"/>
      <c r="BO9" s="703">
        <v>41.9</v>
      </c>
      <c r="BP9" s="703"/>
      <c r="BQ9" s="703"/>
      <c r="BR9" s="703"/>
      <c r="BS9" s="649" t="s">
        <v>121</v>
      </c>
      <c r="BT9" s="644"/>
      <c r="BU9" s="644"/>
      <c r="BV9" s="644"/>
      <c r="BW9" s="644"/>
      <c r="BX9" s="644"/>
      <c r="BY9" s="644"/>
      <c r="BZ9" s="644"/>
      <c r="CA9" s="644"/>
      <c r="CB9" s="684"/>
      <c r="CD9" s="685" t="s">
        <v>231</v>
      </c>
      <c r="CE9" s="682"/>
      <c r="CF9" s="682"/>
      <c r="CG9" s="682"/>
      <c r="CH9" s="682"/>
      <c r="CI9" s="682"/>
      <c r="CJ9" s="682"/>
      <c r="CK9" s="682"/>
      <c r="CL9" s="682"/>
      <c r="CM9" s="682"/>
      <c r="CN9" s="682"/>
      <c r="CO9" s="682"/>
      <c r="CP9" s="682"/>
      <c r="CQ9" s="683"/>
      <c r="CR9" s="641">
        <v>9535612</v>
      </c>
      <c r="CS9" s="644"/>
      <c r="CT9" s="644"/>
      <c r="CU9" s="644"/>
      <c r="CV9" s="644"/>
      <c r="CW9" s="644"/>
      <c r="CX9" s="644"/>
      <c r="CY9" s="645"/>
      <c r="CZ9" s="703">
        <v>9.8000000000000007</v>
      </c>
      <c r="DA9" s="703"/>
      <c r="DB9" s="703"/>
      <c r="DC9" s="703"/>
      <c r="DD9" s="649">
        <v>945786</v>
      </c>
      <c r="DE9" s="644"/>
      <c r="DF9" s="644"/>
      <c r="DG9" s="644"/>
      <c r="DH9" s="644"/>
      <c r="DI9" s="644"/>
      <c r="DJ9" s="644"/>
      <c r="DK9" s="644"/>
      <c r="DL9" s="644"/>
      <c r="DM9" s="644"/>
      <c r="DN9" s="644"/>
      <c r="DO9" s="644"/>
      <c r="DP9" s="645"/>
      <c r="DQ9" s="649">
        <v>7910673</v>
      </c>
      <c r="DR9" s="644"/>
      <c r="DS9" s="644"/>
      <c r="DT9" s="644"/>
      <c r="DU9" s="644"/>
      <c r="DV9" s="644"/>
      <c r="DW9" s="644"/>
      <c r="DX9" s="644"/>
      <c r="DY9" s="644"/>
      <c r="DZ9" s="644"/>
      <c r="EA9" s="644"/>
      <c r="EB9" s="644"/>
      <c r="EC9" s="684"/>
    </row>
    <row r="10" spans="2:143" ht="11.25" customHeight="1">
      <c r="B10" s="638" t="s">
        <v>232</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233</v>
      </c>
      <c r="AA10" s="703"/>
      <c r="AB10" s="703"/>
      <c r="AC10" s="703"/>
      <c r="AD10" s="704" t="s">
        <v>121</v>
      </c>
      <c r="AE10" s="704"/>
      <c r="AF10" s="704"/>
      <c r="AG10" s="704"/>
      <c r="AH10" s="704"/>
      <c r="AI10" s="704"/>
      <c r="AJ10" s="704"/>
      <c r="AK10" s="704"/>
      <c r="AL10" s="646" t="s">
        <v>121</v>
      </c>
      <c r="AM10" s="647"/>
      <c r="AN10" s="647"/>
      <c r="AO10" s="705"/>
      <c r="AP10" s="638" t="s">
        <v>234</v>
      </c>
      <c r="AQ10" s="639"/>
      <c r="AR10" s="639"/>
      <c r="AS10" s="639"/>
      <c r="AT10" s="639"/>
      <c r="AU10" s="639"/>
      <c r="AV10" s="639"/>
      <c r="AW10" s="639"/>
      <c r="AX10" s="639"/>
      <c r="AY10" s="639"/>
      <c r="AZ10" s="639"/>
      <c r="BA10" s="639"/>
      <c r="BB10" s="639"/>
      <c r="BC10" s="639"/>
      <c r="BD10" s="639"/>
      <c r="BE10" s="639"/>
      <c r="BF10" s="640"/>
      <c r="BG10" s="641">
        <v>824709</v>
      </c>
      <c r="BH10" s="644"/>
      <c r="BI10" s="644"/>
      <c r="BJ10" s="644"/>
      <c r="BK10" s="644"/>
      <c r="BL10" s="644"/>
      <c r="BM10" s="644"/>
      <c r="BN10" s="645"/>
      <c r="BO10" s="703">
        <v>1.6</v>
      </c>
      <c r="BP10" s="703"/>
      <c r="BQ10" s="703"/>
      <c r="BR10" s="703"/>
      <c r="BS10" s="649" t="s">
        <v>121</v>
      </c>
      <c r="BT10" s="644"/>
      <c r="BU10" s="644"/>
      <c r="BV10" s="644"/>
      <c r="BW10" s="644"/>
      <c r="BX10" s="644"/>
      <c r="BY10" s="644"/>
      <c r="BZ10" s="644"/>
      <c r="CA10" s="644"/>
      <c r="CB10" s="684"/>
      <c r="CD10" s="685" t="s">
        <v>235</v>
      </c>
      <c r="CE10" s="682"/>
      <c r="CF10" s="682"/>
      <c r="CG10" s="682"/>
      <c r="CH10" s="682"/>
      <c r="CI10" s="682"/>
      <c r="CJ10" s="682"/>
      <c r="CK10" s="682"/>
      <c r="CL10" s="682"/>
      <c r="CM10" s="682"/>
      <c r="CN10" s="682"/>
      <c r="CO10" s="682"/>
      <c r="CP10" s="682"/>
      <c r="CQ10" s="683"/>
      <c r="CR10" s="641">
        <v>118813</v>
      </c>
      <c r="CS10" s="644"/>
      <c r="CT10" s="644"/>
      <c r="CU10" s="644"/>
      <c r="CV10" s="644"/>
      <c r="CW10" s="644"/>
      <c r="CX10" s="644"/>
      <c r="CY10" s="645"/>
      <c r="CZ10" s="703">
        <v>0.1</v>
      </c>
      <c r="DA10" s="703"/>
      <c r="DB10" s="703"/>
      <c r="DC10" s="703"/>
      <c r="DD10" s="649" t="s">
        <v>233</v>
      </c>
      <c r="DE10" s="644"/>
      <c r="DF10" s="644"/>
      <c r="DG10" s="644"/>
      <c r="DH10" s="644"/>
      <c r="DI10" s="644"/>
      <c r="DJ10" s="644"/>
      <c r="DK10" s="644"/>
      <c r="DL10" s="644"/>
      <c r="DM10" s="644"/>
      <c r="DN10" s="644"/>
      <c r="DO10" s="644"/>
      <c r="DP10" s="645"/>
      <c r="DQ10" s="649">
        <v>118481</v>
      </c>
      <c r="DR10" s="644"/>
      <c r="DS10" s="644"/>
      <c r="DT10" s="644"/>
      <c r="DU10" s="644"/>
      <c r="DV10" s="644"/>
      <c r="DW10" s="644"/>
      <c r="DX10" s="644"/>
      <c r="DY10" s="644"/>
      <c r="DZ10" s="644"/>
      <c r="EA10" s="644"/>
      <c r="EB10" s="644"/>
      <c r="EC10" s="684"/>
    </row>
    <row r="11" spans="2:143" ht="11.25" customHeight="1">
      <c r="B11" s="638" t="s">
        <v>236</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233</v>
      </c>
      <c r="AE11" s="704"/>
      <c r="AF11" s="704"/>
      <c r="AG11" s="704"/>
      <c r="AH11" s="704"/>
      <c r="AI11" s="704"/>
      <c r="AJ11" s="704"/>
      <c r="AK11" s="704"/>
      <c r="AL11" s="646" t="s">
        <v>121</v>
      </c>
      <c r="AM11" s="647"/>
      <c r="AN11" s="647"/>
      <c r="AO11" s="705"/>
      <c r="AP11" s="638" t="s">
        <v>237</v>
      </c>
      <c r="AQ11" s="639"/>
      <c r="AR11" s="639"/>
      <c r="AS11" s="639"/>
      <c r="AT11" s="639"/>
      <c r="AU11" s="639"/>
      <c r="AV11" s="639"/>
      <c r="AW11" s="639"/>
      <c r="AX11" s="639"/>
      <c r="AY11" s="639"/>
      <c r="AZ11" s="639"/>
      <c r="BA11" s="639"/>
      <c r="BB11" s="639"/>
      <c r="BC11" s="639"/>
      <c r="BD11" s="639"/>
      <c r="BE11" s="639"/>
      <c r="BF11" s="640"/>
      <c r="BG11" s="641">
        <v>2299788</v>
      </c>
      <c r="BH11" s="644"/>
      <c r="BI11" s="644"/>
      <c r="BJ11" s="644"/>
      <c r="BK11" s="644"/>
      <c r="BL11" s="644"/>
      <c r="BM11" s="644"/>
      <c r="BN11" s="645"/>
      <c r="BO11" s="703">
        <v>4.3</v>
      </c>
      <c r="BP11" s="703"/>
      <c r="BQ11" s="703"/>
      <c r="BR11" s="703"/>
      <c r="BS11" s="649">
        <v>436515</v>
      </c>
      <c r="BT11" s="644"/>
      <c r="BU11" s="644"/>
      <c r="BV11" s="644"/>
      <c r="BW11" s="644"/>
      <c r="BX11" s="644"/>
      <c r="BY11" s="644"/>
      <c r="BZ11" s="644"/>
      <c r="CA11" s="644"/>
      <c r="CB11" s="684"/>
      <c r="CD11" s="685" t="s">
        <v>238</v>
      </c>
      <c r="CE11" s="682"/>
      <c r="CF11" s="682"/>
      <c r="CG11" s="682"/>
      <c r="CH11" s="682"/>
      <c r="CI11" s="682"/>
      <c r="CJ11" s="682"/>
      <c r="CK11" s="682"/>
      <c r="CL11" s="682"/>
      <c r="CM11" s="682"/>
      <c r="CN11" s="682"/>
      <c r="CO11" s="682"/>
      <c r="CP11" s="682"/>
      <c r="CQ11" s="683"/>
      <c r="CR11" s="641">
        <v>231113</v>
      </c>
      <c r="CS11" s="644"/>
      <c r="CT11" s="644"/>
      <c r="CU11" s="644"/>
      <c r="CV11" s="644"/>
      <c r="CW11" s="644"/>
      <c r="CX11" s="644"/>
      <c r="CY11" s="645"/>
      <c r="CZ11" s="703">
        <v>0.2</v>
      </c>
      <c r="DA11" s="703"/>
      <c r="DB11" s="703"/>
      <c r="DC11" s="703"/>
      <c r="DD11" s="649" t="s">
        <v>130</v>
      </c>
      <c r="DE11" s="644"/>
      <c r="DF11" s="644"/>
      <c r="DG11" s="644"/>
      <c r="DH11" s="644"/>
      <c r="DI11" s="644"/>
      <c r="DJ11" s="644"/>
      <c r="DK11" s="644"/>
      <c r="DL11" s="644"/>
      <c r="DM11" s="644"/>
      <c r="DN11" s="644"/>
      <c r="DO11" s="644"/>
      <c r="DP11" s="645"/>
      <c r="DQ11" s="649">
        <v>178917</v>
      </c>
      <c r="DR11" s="644"/>
      <c r="DS11" s="644"/>
      <c r="DT11" s="644"/>
      <c r="DU11" s="644"/>
      <c r="DV11" s="644"/>
      <c r="DW11" s="644"/>
      <c r="DX11" s="644"/>
      <c r="DY11" s="644"/>
      <c r="DZ11" s="644"/>
      <c r="EA11" s="644"/>
      <c r="EB11" s="644"/>
      <c r="EC11" s="684"/>
    </row>
    <row r="12" spans="2:143" ht="11.25" customHeight="1">
      <c r="B12" s="638" t="s">
        <v>239</v>
      </c>
      <c r="C12" s="639"/>
      <c r="D12" s="639"/>
      <c r="E12" s="639"/>
      <c r="F12" s="639"/>
      <c r="G12" s="639"/>
      <c r="H12" s="639"/>
      <c r="I12" s="639"/>
      <c r="J12" s="639"/>
      <c r="K12" s="639"/>
      <c r="L12" s="639"/>
      <c r="M12" s="639"/>
      <c r="N12" s="639"/>
      <c r="O12" s="639"/>
      <c r="P12" s="639"/>
      <c r="Q12" s="640"/>
      <c r="R12" s="641">
        <v>5085591</v>
      </c>
      <c r="S12" s="644"/>
      <c r="T12" s="644"/>
      <c r="U12" s="644"/>
      <c r="V12" s="644"/>
      <c r="W12" s="644"/>
      <c r="X12" s="644"/>
      <c r="Y12" s="645"/>
      <c r="Z12" s="703">
        <v>5</v>
      </c>
      <c r="AA12" s="703"/>
      <c r="AB12" s="703"/>
      <c r="AC12" s="703"/>
      <c r="AD12" s="704">
        <v>5085591</v>
      </c>
      <c r="AE12" s="704"/>
      <c r="AF12" s="704"/>
      <c r="AG12" s="704"/>
      <c r="AH12" s="704"/>
      <c r="AI12" s="704"/>
      <c r="AJ12" s="704"/>
      <c r="AK12" s="704"/>
      <c r="AL12" s="646">
        <v>8.6999999999999993</v>
      </c>
      <c r="AM12" s="647"/>
      <c r="AN12" s="647"/>
      <c r="AO12" s="705"/>
      <c r="AP12" s="638" t="s">
        <v>240</v>
      </c>
      <c r="AQ12" s="639"/>
      <c r="AR12" s="639"/>
      <c r="AS12" s="639"/>
      <c r="AT12" s="639"/>
      <c r="AU12" s="639"/>
      <c r="AV12" s="639"/>
      <c r="AW12" s="639"/>
      <c r="AX12" s="639"/>
      <c r="AY12" s="639"/>
      <c r="AZ12" s="639"/>
      <c r="BA12" s="639"/>
      <c r="BB12" s="639"/>
      <c r="BC12" s="639"/>
      <c r="BD12" s="639"/>
      <c r="BE12" s="639"/>
      <c r="BF12" s="640"/>
      <c r="BG12" s="641">
        <v>20238391</v>
      </c>
      <c r="BH12" s="644"/>
      <c r="BI12" s="644"/>
      <c r="BJ12" s="644"/>
      <c r="BK12" s="644"/>
      <c r="BL12" s="644"/>
      <c r="BM12" s="644"/>
      <c r="BN12" s="645"/>
      <c r="BO12" s="703">
        <v>38.1</v>
      </c>
      <c r="BP12" s="703"/>
      <c r="BQ12" s="703"/>
      <c r="BR12" s="703"/>
      <c r="BS12" s="649" t="s">
        <v>233</v>
      </c>
      <c r="BT12" s="644"/>
      <c r="BU12" s="644"/>
      <c r="BV12" s="644"/>
      <c r="BW12" s="644"/>
      <c r="BX12" s="644"/>
      <c r="BY12" s="644"/>
      <c r="BZ12" s="644"/>
      <c r="CA12" s="644"/>
      <c r="CB12" s="684"/>
      <c r="CD12" s="685" t="s">
        <v>241</v>
      </c>
      <c r="CE12" s="682"/>
      <c r="CF12" s="682"/>
      <c r="CG12" s="682"/>
      <c r="CH12" s="682"/>
      <c r="CI12" s="682"/>
      <c r="CJ12" s="682"/>
      <c r="CK12" s="682"/>
      <c r="CL12" s="682"/>
      <c r="CM12" s="682"/>
      <c r="CN12" s="682"/>
      <c r="CO12" s="682"/>
      <c r="CP12" s="682"/>
      <c r="CQ12" s="683"/>
      <c r="CR12" s="641">
        <v>420266</v>
      </c>
      <c r="CS12" s="644"/>
      <c r="CT12" s="644"/>
      <c r="CU12" s="644"/>
      <c r="CV12" s="644"/>
      <c r="CW12" s="644"/>
      <c r="CX12" s="644"/>
      <c r="CY12" s="645"/>
      <c r="CZ12" s="703">
        <v>0.4</v>
      </c>
      <c r="DA12" s="703"/>
      <c r="DB12" s="703"/>
      <c r="DC12" s="703"/>
      <c r="DD12" s="649">
        <v>40666</v>
      </c>
      <c r="DE12" s="644"/>
      <c r="DF12" s="644"/>
      <c r="DG12" s="644"/>
      <c r="DH12" s="644"/>
      <c r="DI12" s="644"/>
      <c r="DJ12" s="644"/>
      <c r="DK12" s="644"/>
      <c r="DL12" s="644"/>
      <c r="DM12" s="644"/>
      <c r="DN12" s="644"/>
      <c r="DO12" s="644"/>
      <c r="DP12" s="645"/>
      <c r="DQ12" s="649">
        <v>357515</v>
      </c>
      <c r="DR12" s="644"/>
      <c r="DS12" s="644"/>
      <c r="DT12" s="644"/>
      <c r="DU12" s="644"/>
      <c r="DV12" s="644"/>
      <c r="DW12" s="644"/>
      <c r="DX12" s="644"/>
      <c r="DY12" s="644"/>
      <c r="DZ12" s="644"/>
      <c r="EA12" s="644"/>
      <c r="EB12" s="644"/>
      <c r="EC12" s="684"/>
    </row>
    <row r="13" spans="2:143" ht="11.25" customHeight="1">
      <c r="B13" s="638" t="s">
        <v>242</v>
      </c>
      <c r="C13" s="639"/>
      <c r="D13" s="639"/>
      <c r="E13" s="639"/>
      <c r="F13" s="639"/>
      <c r="G13" s="639"/>
      <c r="H13" s="639"/>
      <c r="I13" s="639"/>
      <c r="J13" s="639"/>
      <c r="K13" s="639"/>
      <c r="L13" s="639"/>
      <c r="M13" s="639"/>
      <c r="N13" s="639"/>
      <c r="O13" s="639"/>
      <c r="P13" s="639"/>
      <c r="Q13" s="640"/>
      <c r="R13" s="641">
        <v>23967</v>
      </c>
      <c r="S13" s="644"/>
      <c r="T13" s="644"/>
      <c r="U13" s="644"/>
      <c r="V13" s="644"/>
      <c r="W13" s="644"/>
      <c r="X13" s="644"/>
      <c r="Y13" s="645"/>
      <c r="Z13" s="703">
        <v>0</v>
      </c>
      <c r="AA13" s="703"/>
      <c r="AB13" s="703"/>
      <c r="AC13" s="703"/>
      <c r="AD13" s="704">
        <v>23967</v>
      </c>
      <c r="AE13" s="704"/>
      <c r="AF13" s="704"/>
      <c r="AG13" s="704"/>
      <c r="AH13" s="704"/>
      <c r="AI13" s="704"/>
      <c r="AJ13" s="704"/>
      <c r="AK13" s="704"/>
      <c r="AL13" s="646">
        <v>0</v>
      </c>
      <c r="AM13" s="647"/>
      <c r="AN13" s="647"/>
      <c r="AO13" s="705"/>
      <c r="AP13" s="638" t="s">
        <v>243</v>
      </c>
      <c r="AQ13" s="639"/>
      <c r="AR13" s="639"/>
      <c r="AS13" s="639"/>
      <c r="AT13" s="639"/>
      <c r="AU13" s="639"/>
      <c r="AV13" s="639"/>
      <c r="AW13" s="639"/>
      <c r="AX13" s="639"/>
      <c r="AY13" s="639"/>
      <c r="AZ13" s="639"/>
      <c r="BA13" s="639"/>
      <c r="BB13" s="639"/>
      <c r="BC13" s="639"/>
      <c r="BD13" s="639"/>
      <c r="BE13" s="639"/>
      <c r="BF13" s="640"/>
      <c r="BG13" s="641">
        <v>20056077</v>
      </c>
      <c r="BH13" s="644"/>
      <c r="BI13" s="644"/>
      <c r="BJ13" s="644"/>
      <c r="BK13" s="644"/>
      <c r="BL13" s="644"/>
      <c r="BM13" s="644"/>
      <c r="BN13" s="645"/>
      <c r="BO13" s="703">
        <v>37.700000000000003</v>
      </c>
      <c r="BP13" s="703"/>
      <c r="BQ13" s="703"/>
      <c r="BR13" s="703"/>
      <c r="BS13" s="649" t="s">
        <v>121</v>
      </c>
      <c r="BT13" s="644"/>
      <c r="BU13" s="644"/>
      <c r="BV13" s="644"/>
      <c r="BW13" s="644"/>
      <c r="BX13" s="644"/>
      <c r="BY13" s="644"/>
      <c r="BZ13" s="644"/>
      <c r="CA13" s="644"/>
      <c r="CB13" s="684"/>
      <c r="CD13" s="685" t="s">
        <v>244</v>
      </c>
      <c r="CE13" s="682"/>
      <c r="CF13" s="682"/>
      <c r="CG13" s="682"/>
      <c r="CH13" s="682"/>
      <c r="CI13" s="682"/>
      <c r="CJ13" s="682"/>
      <c r="CK13" s="682"/>
      <c r="CL13" s="682"/>
      <c r="CM13" s="682"/>
      <c r="CN13" s="682"/>
      <c r="CO13" s="682"/>
      <c r="CP13" s="682"/>
      <c r="CQ13" s="683"/>
      <c r="CR13" s="641">
        <v>8344900</v>
      </c>
      <c r="CS13" s="644"/>
      <c r="CT13" s="644"/>
      <c r="CU13" s="644"/>
      <c r="CV13" s="644"/>
      <c r="CW13" s="644"/>
      <c r="CX13" s="644"/>
      <c r="CY13" s="645"/>
      <c r="CZ13" s="703">
        <v>8.5</v>
      </c>
      <c r="DA13" s="703"/>
      <c r="DB13" s="703"/>
      <c r="DC13" s="703"/>
      <c r="DD13" s="649">
        <v>3246480</v>
      </c>
      <c r="DE13" s="644"/>
      <c r="DF13" s="644"/>
      <c r="DG13" s="644"/>
      <c r="DH13" s="644"/>
      <c r="DI13" s="644"/>
      <c r="DJ13" s="644"/>
      <c r="DK13" s="644"/>
      <c r="DL13" s="644"/>
      <c r="DM13" s="644"/>
      <c r="DN13" s="644"/>
      <c r="DO13" s="644"/>
      <c r="DP13" s="645"/>
      <c r="DQ13" s="649">
        <v>5586643</v>
      </c>
      <c r="DR13" s="644"/>
      <c r="DS13" s="644"/>
      <c r="DT13" s="644"/>
      <c r="DU13" s="644"/>
      <c r="DV13" s="644"/>
      <c r="DW13" s="644"/>
      <c r="DX13" s="644"/>
      <c r="DY13" s="644"/>
      <c r="DZ13" s="644"/>
      <c r="EA13" s="644"/>
      <c r="EB13" s="644"/>
      <c r="EC13" s="684"/>
    </row>
    <row r="14" spans="2:143" ht="11.25" customHeight="1">
      <c r="B14" s="638" t="s">
        <v>245</v>
      </c>
      <c r="C14" s="639"/>
      <c r="D14" s="639"/>
      <c r="E14" s="639"/>
      <c r="F14" s="639"/>
      <c r="G14" s="639"/>
      <c r="H14" s="639"/>
      <c r="I14" s="639"/>
      <c r="J14" s="639"/>
      <c r="K14" s="639"/>
      <c r="L14" s="639"/>
      <c r="M14" s="639"/>
      <c r="N14" s="639"/>
      <c r="O14" s="639"/>
      <c r="P14" s="639"/>
      <c r="Q14" s="640"/>
      <c r="R14" s="641" t="s">
        <v>130</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233</v>
      </c>
      <c r="AM14" s="647"/>
      <c r="AN14" s="647"/>
      <c r="AO14" s="705"/>
      <c r="AP14" s="638" t="s">
        <v>246</v>
      </c>
      <c r="AQ14" s="639"/>
      <c r="AR14" s="639"/>
      <c r="AS14" s="639"/>
      <c r="AT14" s="639"/>
      <c r="AU14" s="639"/>
      <c r="AV14" s="639"/>
      <c r="AW14" s="639"/>
      <c r="AX14" s="639"/>
      <c r="AY14" s="639"/>
      <c r="AZ14" s="639"/>
      <c r="BA14" s="639"/>
      <c r="BB14" s="639"/>
      <c r="BC14" s="639"/>
      <c r="BD14" s="639"/>
      <c r="BE14" s="639"/>
      <c r="BF14" s="640"/>
      <c r="BG14" s="641">
        <v>415100</v>
      </c>
      <c r="BH14" s="644"/>
      <c r="BI14" s="644"/>
      <c r="BJ14" s="644"/>
      <c r="BK14" s="644"/>
      <c r="BL14" s="644"/>
      <c r="BM14" s="644"/>
      <c r="BN14" s="645"/>
      <c r="BO14" s="703">
        <v>0.8</v>
      </c>
      <c r="BP14" s="703"/>
      <c r="BQ14" s="703"/>
      <c r="BR14" s="703"/>
      <c r="BS14" s="649" t="s">
        <v>121</v>
      </c>
      <c r="BT14" s="644"/>
      <c r="BU14" s="644"/>
      <c r="BV14" s="644"/>
      <c r="BW14" s="644"/>
      <c r="BX14" s="644"/>
      <c r="BY14" s="644"/>
      <c r="BZ14" s="644"/>
      <c r="CA14" s="644"/>
      <c r="CB14" s="684"/>
      <c r="CD14" s="685" t="s">
        <v>247</v>
      </c>
      <c r="CE14" s="682"/>
      <c r="CF14" s="682"/>
      <c r="CG14" s="682"/>
      <c r="CH14" s="682"/>
      <c r="CI14" s="682"/>
      <c r="CJ14" s="682"/>
      <c r="CK14" s="682"/>
      <c r="CL14" s="682"/>
      <c r="CM14" s="682"/>
      <c r="CN14" s="682"/>
      <c r="CO14" s="682"/>
      <c r="CP14" s="682"/>
      <c r="CQ14" s="683"/>
      <c r="CR14" s="641">
        <v>4007925</v>
      </c>
      <c r="CS14" s="644"/>
      <c r="CT14" s="644"/>
      <c r="CU14" s="644"/>
      <c r="CV14" s="644"/>
      <c r="CW14" s="644"/>
      <c r="CX14" s="644"/>
      <c r="CY14" s="645"/>
      <c r="CZ14" s="703">
        <v>4.0999999999999996</v>
      </c>
      <c r="DA14" s="703"/>
      <c r="DB14" s="703"/>
      <c r="DC14" s="703"/>
      <c r="DD14" s="649">
        <v>32324</v>
      </c>
      <c r="DE14" s="644"/>
      <c r="DF14" s="644"/>
      <c r="DG14" s="644"/>
      <c r="DH14" s="644"/>
      <c r="DI14" s="644"/>
      <c r="DJ14" s="644"/>
      <c r="DK14" s="644"/>
      <c r="DL14" s="644"/>
      <c r="DM14" s="644"/>
      <c r="DN14" s="644"/>
      <c r="DO14" s="644"/>
      <c r="DP14" s="645"/>
      <c r="DQ14" s="649">
        <v>3964381</v>
      </c>
      <c r="DR14" s="644"/>
      <c r="DS14" s="644"/>
      <c r="DT14" s="644"/>
      <c r="DU14" s="644"/>
      <c r="DV14" s="644"/>
      <c r="DW14" s="644"/>
      <c r="DX14" s="644"/>
      <c r="DY14" s="644"/>
      <c r="DZ14" s="644"/>
      <c r="EA14" s="644"/>
      <c r="EB14" s="644"/>
      <c r="EC14" s="684"/>
    </row>
    <row r="15" spans="2:143" ht="11.25" customHeight="1">
      <c r="B15" s="638" t="s">
        <v>248</v>
      </c>
      <c r="C15" s="639"/>
      <c r="D15" s="639"/>
      <c r="E15" s="639"/>
      <c r="F15" s="639"/>
      <c r="G15" s="639"/>
      <c r="H15" s="639"/>
      <c r="I15" s="639"/>
      <c r="J15" s="639"/>
      <c r="K15" s="639"/>
      <c r="L15" s="639"/>
      <c r="M15" s="639"/>
      <c r="N15" s="639"/>
      <c r="O15" s="639"/>
      <c r="P15" s="639"/>
      <c r="Q15" s="640"/>
      <c r="R15" s="641">
        <v>240820</v>
      </c>
      <c r="S15" s="644"/>
      <c r="T15" s="644"/>
      <c r="U15" s="644"/>
      <c r="V15" s="644"/>
      <c r="W15" s="644"/>
      <c r="X15" s="644"/>
      <c r="Y15" s="645"/>
      <c r="Z15" s="703">
        <v>0.2</v>
      </c>
      <c r="AA15" s="703"/>
      <c r="AB15" s="703"/>
      <c r="AC15" s="703"/>
      <c r="AD15" s="704">
        <v>240820</v>
      </c>
      <c r="AE15" s="704"/>
      <c r="AF15" s="704"/>
      <c r="AG15" s="704"/>
      <c r="AH15" s="704"/>
      <c r="AI15" s="704"/>
      <c r="AJ15" s="704"/>
      <c r="AK15" s="704"/>
      <c r="AL15" s="646">
        <v>0.4</v>
      </c>
      <c r="AM15" s="647"/>
      <c r="AN15" s="647"/>
      <c r="AO15" s="705"/>
      <c r="AP15" s="638" t="s">
        <v>249</v>
      </c>
      <c r="AQ15" s="639"/>
      <c r="AR15" s="639"/>
      <c r="AS15" s="639"/>
      <c r="AT15" s="639"/>
      <c r="AU15" s="639"/>
      <c r="AV15" s="639"/>
      <c r="AW15" s="639"/>
      <c r="AX15" s="639"/>
      <c r="AY15" s="639"/>
      <c r="AZ15" s="639"/>
      <c r="BA15" s="639"/>
      <c r="BB15" s="639"/>
      <c r="BC15" s="639"/>
      <c r="BD15" s="639"/>
      <c r="BE15" s="639"/>
      <c r="BF15" s="640"/>
      <c r="BG15" s="641">
        <v>1873898</v>
      </c>
      <c r="BH15" s="644"/>
      <c r="BI15" s="644"/>
      <c r="BJ15" s="644"/>
      <c r="BK15" s="644"/>
      <c r="BL15" s="644"/>
      <c r="BM15" s="644"/>
      <c r="BN15" s="645"/>
      <c r="BO15" s="703">
        <v>3.5</v>
      </c>
      <c r="BP15" s="703"/>
      <c r="BQ15" s="703"/>
      <c r="BR15" s="703"/>
      <c r="BS15" s="649" t="s">
        <v>130</v>
      </c>
      <c r="BT15" s="644"/>
      <c r="BU15" s="644"/>
      <c r="BV15" s="644"/>
      <c r="BW15" s="644"/>
      <c r="BX15" s="644"/>
      <c r="BY15" s="644"/>
      <c r="BZ15" s="644"/>
      <c r="CA15" s="644"/>
      <c r="CB15" s="684"/>
      <c r="CD15" s="685" t="s">
        <v>250</v>
      </c>
      <c r="CE15" s="682"/>
      <c r="CF15" s="682"/>
      <c r="CG15" s="682"/>
      <c r="CH15" s="682"/>
      <c r="CI15" s="682"/>
      <c r="CJ15" s="682"/>
      <c r="CK15" s="682"/>
      <c r="CL15" s="682"/>
      <c r="CM15" s="682"/>
      <c r="CN15" s="682"/>
      <c r="CO15" s="682"/>
      <c r="CP15" s="682"/>
      <c r="CQ15" s="683"/>
      <c r="CR15" s="641">
        <v>8879122</v>
      </c>
      <c r="CS15" s="644"/>
      <c r="CT15" s="644"/>
      <c r="CU15" s="644"/>
      <c r="CV15" s="644"/>
      <c r="CW15" s="644"/>
      <c r="CX15" s="644"/>
      <c r="CY15" s="645"/>
      <c r="CZ15" s="703">
        <v>9.1</v>
      </c>
      <c r="DA15" s="703"/>
      <c r="DB15" s="703"/>
      <c r="DC15" s="703"/>
      <c r="DD15" s="649">
        <v>1313206</v>
      </c>
      <c r="DE15" s="644"/>
      <c r="DF15" s="644"/>
      <c r="DG15" s="644"/>
      <c r="DH15" s="644"/>
      <c r="DI15" s="644"/>
      <c r="DJ15" s="644"/>
      <c r="DK15" s="644"/>
      <c r="DL15" s="644"/>
      <c r="DM15" s="644"/>
      <c r="DN15" s="644"/>
      <c r="DO15" s="644"/>
      <c r="DP15" s="645"/>
      <c r="DQ15" s="649">
        <v>7339736</v>
      </c>
      <c r="DR15" s="644"/>
      <c r="DS15" s="644"/>
      <c r="DT15" s="644"/>
      <c r="DU15" s="644"/>
      <c r="DV15" s="644"/>
      <c r="DW15" s="644"/>
      <c r="DX15" s="644"/>
      <c r="DY15" s="644"/>
      <c r="DZ15" s="644"/>
      <c r="EA15" s="644"/>
      <c r="EB15" s="644"/>
      <c r="EC15" s="684"/>
    </row>
    <row r="16" spans="2:143" ht="11.25" customHeight="1">
      <c r="B16" s="638" t="s">
        <v>251</v>
      </c>
      <c r="C16" s="639"/>
      <c r="D16" s="639"/>
      <c r="E16" s="639"/>
      <c r="F16" s="639"/>
      <c r="G16" s="639"/>
      <c r="H16" s="639"/>
      <c r="I16" s="639"/>
      <c r="J16" s="639"/>
      <c r="K16" s="639"/>
      <c r="L16" s="639"/>
      <c r="M16" s="639"/>
      <c r="N16" s="639"/>
      <c r="O16" s="639"/>
      <c r="P16" s="639"/>
      <c r="Q16" s="640"/>
      <c r="R16" s="641" t="s">
        <v>233</v>
      </c>
      <c r="S16" s="644"/>
      <c r="T16" s="644"/>
      <c r="U16" s="644"/>
      <c r="V16" s="644"/>
      <c r="W16" s="644"/>
      <c r="X16" s="644"/>
      <c r="Y16" s="645"/>
      <c r="Z16" s="703" t="s">
        <v>121</v>
      </c>
      <c r="AA16" s="703"/>
      <c r="AB16" s="703"/>
      <c r="AC16" s="703"/>
      <c r="AD16" s="704" t="s">
        <v>233</v>
      </c>
      <c r="AE16" s="704"/>
      <c r="AF16" s="704"/>
      <c r="AG16" s="704"/>
      <c r="AH16" s="704"/>
      <c r="AI16" s="704"/>
      <c r="AJ16" s="704"/>
      <c r="AK16" s="704"/>
      <c r="AL16" s="646" t="s">
        <v>233</v>
      </c>
      <c r="AM16" s="647"/>
      <c r="AN16" s="647"/>
      <c r="AO16" s="705"/>
      <c r="AP16" s="638" t="s">
        <v>252</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233</v>
      </c>
      <c r="BT16" s="644"/>
      <c r="BU16" s="644"/>
      <c r="BV16" s="644"/>
      <c r="BW16" s="644"/>
      <c r="BX16" s="644"/>
      <c r="BY16" s="644"/>
      <c r="BZ16" s="644"/>
      <c r="CA16" s="644"/>
      <c r="CB16" s="684"/>
      <c r="CD16" s="685" t="s">
        <v>253</v>
      </c>
      <c r="CE16" s="682"/>
      <c r="CF16" s="682"/>
      <c r="CG16" s="682"/>
      <c r="CH16" s="682"/>
      <c r="CI16" s="682"/>
      <c r="CJ16" s="682"/>
      <c r="CK16" s="682"/>
      <c r="CL16" s="682"/>
      <c r="CM16" s="682"/>
      <c r="CN16" s="682"/>
      <c r="CO16" s="682"/>
      <c r="CP16" s="682"/>
      <c r="CQ16" s="683"/>
      <c r="CR16" s="641">
        <v>33091</v>
      </c>
      <c r="CS16" s="644"/>
      <c r="CT16" s="644"/>
      <c r="CU16" s="644"/>
      <c r="CV16" s="644"/>
      <c r="CW16" s="644"/>
      <c r="CX16" s="644"/>
      <c r="CY16" s="645"/>
      <c r="CZ16" s="703">
        <v>0</v>
      </c>
      <c r="DA16" s="703"/>
      <c r="DB16" s="703"/>
      <c r="DC16" s="703"/>
      <c r="DD16" s="649" t="s">
        <v>233</v>
      </c>
      <c r="DE16" s="644"/>
      <c r="DF16" s="644"/>
      <c r="DG16" s="644"/>
      <c r="DH16" s="644"/>
      <c r="DI16" s="644"/>
      <c r="DJ16" s="644"/>
      <c r="DK16" s="644"/>
      <c r="DL16" s="644"/>
      <c r="DM16" s="644"/>
      <c r="DN16" s="644"/>
      <c r="DO16" s="644"/>
      <c r="DP16" s="645"/>
      <c r="DQ16" s="649">
        <v>33091</v>
      </c>
      <c r="DR16" s="644"/>
      <c r="DS16" s="644"/>
      <c r="DT16" s="644"/>
      <c r="DU16" s="644"/>
      <c r="DV16" s="644"/>
      <c r="DW16" s="644"/>
      <c r="DX16" s="644"/>
      <c r="DY16" s="644"/>
      <c r="DZ16" s="644"/>
      <c r="EA16" s="644"/>
      <c r="EB16" s="644"/>
      <c r="EC16" s="684"/>
    </row>
    <row r="17" spans="2:133" ht="11.25" customHeight="1">
      <c r="B17" s="638" t="s">
        <v>254</v>
      </c>
      <c r="C17" s="639"/>
      <c r="D17" s="639"/>
      <c r="E17" s="639"/>
      <c r="F17" s="639"/>
      <c r="G17" s="639"/>
      <c r="H17" s="639"/>
      <c r="I17" s="639"/>
      <c r="J17" s="639"/>
      <c r="K17" s="639"/>
      <c r="L17" s="639"/>
      <c r="M17" s="639"/>
      <c r="N17" s="639"/>
      <c r="O17" s="639"/>
      <c r="P17" s="639"/>
      <c r="Q17" s="640"/>
      <c r="R17" s="641">
        <v>266600</v>
      </c>
      <c r="S17" s="644"/>
      <c r="T17" s="644"/>
      <c r="U17" s="644"/>
      <c r="V17" s="644"/>
      <c r="W17" s="644"/>
      <c r="X17" s="644"/>
      <c r="Y17" s="645"/>
      <c r="Z17" s="703">
        <v>0.3</v>
      </c>
      <c r="AA17" s="703"/>
      <c r="AB17" s="703"/>
      <c r="AC17" s="703"/>
      <c r="AD17" s="704">
        <v>266600</v>
      </c>
      <c r="AE17" s="704"/>
      <c r="AF17" s="704"/>
      <c r="AG17" s="704"/>
      <c r="AH17" s="704"/>
      <c r="AI17" s="704"/>
      <c r="AJ17" s="704"/>
      <c r="AK17" s="704"/>
      <c r="AL17" s="646">
        <v>0.5</v>
      </c>
      <c r="AM17" s="647"/>
      <c r="AN17" s="647"/>
      <c r="AO17" s="705"/>
      <c r="AP17" s="638" t="s">
        <v>255</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121</v>
      </c>
      <c r="BT17" s="644"/>
      <c r="BU17" s="644"/>
      <c r="BV17" s="644"/>
      <c r="BW17" s="644"/>
      <c r="BX17" s="644"/>
      <c r="BY17" s="644"/>
      <c r="BZ17" s="644"/>
      <c r="CA17" s="644"/>
      <c r="CB17" s="684"/>
      <c r="CD17" s="685" t="s">
        <v>256</v>
      </c>
      <c r="CE17" s="682"/>
      <c r="CF17" s="682"/>
      <c r="CG17" s="682"/>
      <c r="CH17" s="682"/>
      <c r="CI17" s="682"/>
      <c r="CJ17" s="682"/>
      <c r="CK17" s="682"/>
      <c r="CL17" s="682"/>
      <c r="CM17" s="682"/>
      <c r="CN17" s="682"/>
      <c r="CO17" s="682"/>
      <c r="CP17" s="682"/>
      <c r="CQ17" s="683"/>
      <c r="CR17" s="641">
        <v>6868376</v>
      </c>
      <c r="CS17" s="644"/>
      <c r="CT17" s="644"/>
      <c r="CU17" s="644"/>
      <c r="CV17" s="644"/>
      <c r="CW17" s="644"/>
      <c r="CX17" s="644"/>
      <c r="CY17" s="645"/>
      <c r="CZ17" s="703">
        <v>7</v>
      </c>
      <c r="DA17" s="703"/>
      <c r="DB17" s="703"/>
      <c r="DC17" s="703"/>
      <c r="DD17" s="649" t="s">
        <v>121</v>
      </c>
      <c r="DE17" s="644"/>
      <c r="DF17" s="644"/>
      <c r="DG17" s="644"/>
      <c r="DH17" s="644"/>
      <c r="DI17" s="644"/>
      <c r="DJ17" s="644"/>
      <c r="DK17" s="644"/>
      <c r="DL17" s="644"/>
      <c r="DM17" s="644"/>
      <c r="DN17" s="644"/>
      <c r="DO17" s="644"/>
      <c r="DP17" s="645"/>
      <c r="DQ17" s="649">
        <v>6826945</v>
      </c>
      <c r="DR17" s="644"/>
      <c r="DS17" s="644"/>
      <c r="DT17" s="644"/>
      <c r="DU17" s="644"/>
      <c r="DV17" s="644"/>
      <c r="DW17" s="644"/>
      <c r="DX17" s="644"/>
      <c r="DY17" s="644"/>
      <c r="DZ17" s="644"/>
      <c r="EA17" s="644"/>
      <c r="EB17" s="644"/>
      <c r="EC17" s="684"/>
    </row>
    <row r="18" spans="2:133" ht="11.25" customHeight="1">
      <c r="B18" s="638" t="s">
        <v>257</v>
      </c>
      <c r="C18" s="639"/>
      <c r="D18" s="639"/>
      <c r="E18" s="639"/>
      <c r="F18" s="639"/>
      <c r="G18" s="639"/>
      <c r="H18" s="639"/>
      <c r="I18" s="639"/>
      <c r="J18" s="639"/>
      <c r="K18" s="639"/>
      <c r="L18" s="639"/>
      <c r="M18" s="639"/>
      <c r="N18" s="639"/>
      <c r="O18" s="639"/>
      <c r="P18" s="639"/>
      <c r="Q18" s="640"/>
      <c r="R18" s="641">
        <v>1424582</v>
      </c>
      <c r="S18" s="644"/>
      <c r="T18" s="644"/>
      <c r="U18" s="644"/>
      <c r="V18" s="644"/>
      <c r="W18" s="644"/>
      <c r="X18" s="644"/>
      <c r="Y18" s="645"/>
      <c r="Z18" s="703">
        <v>1.4</v>
      </c>
      <c r="AA18" s="703"/>
      <c r="AB18" s="703"/>
      <c r="AC18" s="703"/>
      <c r="AD18" s="704">
        <v>1321778</v>
      </c>
      <c r="AE18" s="704"/>
      <c r="AF18" s="704"/>
      <c r="AG18" s="704"/>
      <c r="AH18" s="704"/>
      <c r="AI18" s="704"/>
      <c r="AJ18" s="704"/>
      <c r="AK18" s="704"/>
      <c r="AL18" s="646">
        <v>2.2999999999999998</v>
      </c>
      <c r="AM18" s="647"/>
      <c r="AN18" s="647"/>
      <c r="AO18" s="705"/>
      <c r="AP18" s="638" t="s">
        <v>258</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233</v>
      </c>
      <c r="BP18" s="703"/>
      <c r="BQ18" s="703"/>
      <c r="BR18" s="703"/>
      <c r="BS18" s="649" t="s">
        <v>121</v>
      </c>
      <c r="BT18" s="644"/>
      <c r="BU18" s="644"/>
      <c r="BV18" s="644"/>
      <c r="BW18" s="644"/>
      <c r="BX18" s="644"/>
      <c r="BY18" s="644"/>
      <c r="BZ18" s="644"/>
      <c r="CA18" s="644"/>
      <c r="CB18" s="684"/>
      <c r="CD18" s="685" t="s">
        <v>259</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233</v>
      </c>
      <c r="DE18" s="644"/>
      <c r="DF18" s="644"/>
      <c r="DG18" s="644"/>
      <c r="DH18" s="644"/>
      <c r="DI18" s="644"/>
      <c r="DJ18" s="644"/>
      <c r="DK18" s="644"/>
      <c r="DL18" s="644"/>
      <c r="DM18" s="644"/>
      <c r="DN18" s="644"/>
      <c r="DO18" s="644"/>
      <c r="DP18" s="645"/>
      <c r="DQ18" s="649" t="s">
        <v>130</v>
      </c>
      <c r="DR18" s="644"/>
      <c r="DS18" s="644"/>
      <c r="DT18" s="644"/>
      <c r="DU18" s="644"/>
      <c r="DV18" s="644"/>
      <c r="DW18" s="644"/>
      <c r="DX18" s="644"/>
      <c r="DY18" s="644"/>
      <c r="DZ18" s="644"/>
      <c r="EA18" s="644"/>
      <c r="EB18" s="644"/>
      <c r="EC18" s="684"/>
    </row>
    <row r="19" spans="2:133" ht="11.25" customHeight="1">
      <c r="B19" s="638" t="s">
        <v>260</v>
      </c>
      <c r="C19" s="639"/>
      <c r="D19" s="639"/>
      <c r="E19" s="639"/>
      <c r="F19" s="639"/>
      <c r="G19" s="639"/>
      <c r="H19" s="639"/>
      <c r="I19" s="639"/>
      <c r="J19" s="639"/>
      <c r="K19" s="639"/>
      <c r="L19" s="639"/>
      <c r="M19" s="639"/>
      <c r="N19" s="639"/>
      <c r="O19" s="639"/>
      <c r="P19" s="639"/>
      <c r="Q19" s="640"/>
      <c r="R19" s="641">
        <v>1321778</v>
      </c>
      <c r="S19" s="644"/>
      <c r="T19" s="644"/>
      <c r="U19" s="644"/>
      <c r="V19" s="644"/>
      <c r="W19" s="644"/>
      <c r="X19" s="644"/>
      <c r="Y19" s="645"/>
      <c r="Z19" s="703">
        <v>1.3</v>
      </c>
      <c r="AA19" s="703"/>
      <c r="AB19" s="703"/>
      <c r="AC19" s="703"/>
      <c r="AD19" s="704">
        <v>1321778</v>
      </c>
      <c r="AE19" s="704"/>
      <c r="AF19" s="704"/>
      <c r="AG19" s="704"/>
      <c r="AH19" s="704"/>
      <c r="AI19" s="704"/>
      <c r="AJ19" s="704"/>
      <c r="AK19" s="704"/>
      <c r="AL19" s="646">
        <v>2.2999999999999998</v>
      </c>
      <c r="AM19" s="647"/>
      <c r="AN19" s="647"/>
      <c r="AO19" s="705"/>
      <c r="AP19" s="638" t="s">
        <v>261</v>
      </c>
      <c r="AQ19" s="639"/>
      <c r="AR19" s="639"/>
      <c r="AS19" s="639"/>
      <c r="AT19" s="639"/>
      <c r="AU19" s="639"/>
      <c r="AV19" s="639"/>
      <c r="AW19" s="639"/>
      <c r="AX19" s="639"/>
      <c r="AY19" s="639"/>
      <c r="AZ19" s="639"/>
      <c r="BA19" s="639"/>
      <c r="BB19" s="639"/>
      <c r="BC19" s="639"/>
      <c r="BD19" s="639"/>
      <c r="BE19" s="639"/>
      <c r="BF19" s="640"/>
      <c r="BG19" s="641">
        <v>4618488</v>
      </c>
      <c r="BH19" s="644"/>
      <c r="BI19" s="644"/>
      <c r="BJ19" s="644"/>
      <c r="BK19" s="644"/>
      <c r="BL19" s="644"/>
      <c r="BM19" s="644"/>
      <c r="BN19" s="645"/>
      <c r="BO19" s="703">
        <v>8.6999999999999993</v>
      </c>
      <c r="BP19" s="703"/>
      <c r="BQ19" s="703"/>
      <c r="BR19" s="703"/>
      <c r="BS19" s="649" t="s">
        <v>121</v>
      </c>
      <c r="BT19" s="644"/>
      <c r="BU19" s="644"/>
      <c r="BV19" s="644"/>
      <c r="BW19" s="644"/>
      <c r="BX19" s="644"/>
      <c r="BY19" s="644"/>
      <c r="BZ19" s="644"/>
      <c r="CA19" s="644"/>
      <c r="CB19" s="684"/>
      <c r="CD19" s="685" t="s">
        <v>262</v>
      </c>
      <c r="CE19" s="682"/>
      <c r="CF19" s="682"/>
      <c r="CG19" s="682"/>
      <c r="CH19" s="682"/>
      <c r="CI19" s="682"/>
      <c r="CJ19" s="682"/>
      <c r="CK19" s="682"/>
      <c r="CL19" s="682"/>
      <c r="CM19" s="682"/>
      <c r="CN19" s="682"/>
      <c r="CO19" s="682"/>
      <c r="CP19" s="682"/>
      <c r="CQ19" s="683"/>
      <c r="CR19" s="641" t="s">
        <v>130</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c r="B20" s="638" t="s">
        <v>263</v>
      </c>
      <c r="C20" s="639"/>
      <c r="D20" s="639"/>
      <c r="E20" s="639"/>
      <c r="F20" s="639"/>
      <c r="G20" s="639"/>
      <c r="H20" s="639"/>
      <c r="I20" s="639"/>
      <c r="J20" s="639"/>
      <c r="K20" s="639"/>
      <c r="L20" s="639"/>
      <c r="M20" s="639"/>
      <c r="N20" s="639"/>
      <c r="O20" s="639"/>
      <c r="P20" s="639"/>
      <c r="Q20" s="640"/>
      <c r="R20" s="641">
        <v>102443</v>
      </c>
      <c r="S20" s="644"/>
      <c r="T20" s="644"/>
      <c r="U20" s="644"/>
      <c r="V20" s="644"/>
      <c r="W20" s="644"/>
      <c r="X20" s="644"/>
      <c r="Y20" s="645"/>
      <c r="Z20" s="703">
        <v>0.1</v>
      </c>
      <c r="AA20" s="703"/>
      <c r="AB20" s="703"/>
      <c r="AC20" s="703"/>
      <c r="AD20" s="704" t="s">
        <v>233</v>
      </c>
      <c r="AE20" s="704"/>
      <c r="AF20" s="704"/>
      <c r="AG20" s="704"/>
      <c r="AH20" s="704"/>
      <c r="AI20" s="704"/>
      <c r="AJ20" s="704"/>
      <c r="AK20" s="704"/>
      <c r="AL20" s="646" t="s">
        <v>130</v>
      </c>
      <c r="AM20" s="647"/>
      <c r="AN20" s="647"/>
      <c r="AO20" s="705"/>
      <c r="AP20" s="638" t="s">
        <v>264</v>
      </c>
      <c r="AQ20" s="639"/>
      <c r="AR20" s="639"/>
      <c r="AS20" s="639"/>
      <c r="AT20" s="639"/>
      <c r="AU20" s="639"/>
      <c r="AV20" s="639"/>
      <c r="AW20" s="639"/>
      <c r="AX20" s="639"/>
      <c r="AY20" s="639"/>
      <c r="AZ20" s="639"/>
      <c r="BA20" s="639"/>
      <c r="BB20" s="639"/>
      <c r="BC20" s="639"/>
      <c r="BD20" s="639"/>
      <c r="BE20" s="639"/>
      <c r="BF20" s="640"/>
      <c r="BG20" s="641">
        <v>4618488</v>
      </c>
      <c r="BH20" s="644"/>
      <c r="BI20" s="644"/>
      <c r="BJ20" s="644"/>
      <c r="BK20" s="644"/>
      <c r="BL20" s="644"/>
      <c r="BM20" s="644"/>
      <c r="BN20" s="645"/>
      <c r="BO20" s="703">
        <v>8.6999999999999993</v>
      </c>
      <c r="BP20" s="703"/>
      <c r="BQ20" s="703"/>
      <c r="BR20" s="703"/>
      <c r="BS20" s="649" t="s">
        <v>121</v>
      </c>
      <c r="BT20" s="644"/>
      <c r="BU20" s="644"/>
      <c r="BV20" s="644"/>
      <c r="BW20" s="644"/>
      <c r="BX20" s="644"/>
      <c r="BY20" s="644"/>
      <c r="BZ20" s="644"/>
      <c r="CA20" s="644"/>
      <c r="CB20" s="684"/>
      <c r="CD20" s="685" t="s">
        <v>265</v>
      </c>
      <c r="CE20" s="682"/>
      <c r="CF20" s="682"/>
      <c r="CG20" s="682"/>
      <c r="CH20" s="682"/>
      <c r="CI20" s="682"/>
      <c r="CJ20" s="682"/>
      <c r="CK20" s="682"/>
      <c r="CL20" s="682"/>
      <c r="CM20" s="682"/>
      <c r="CN20" s="682"/>
      <c r="CO20" s="682"/>
      <c r="CP20" s="682"/>
      <c r="CQ20" s="683"/>
      <c r="CR20" s="641">
        <v>97764527</v>
      </c>
      <c r="CS20" s="644"/>
      <c r="CT20" s="644"/>
      <c r="CU20" s="644"/>
      <c r="CV20" s="644"/>
      <c r="CW20" s="644"/>
      <c r="CX20" s="644"/>
      <c r="CY20" s="645"/>
      <c r="CZ20" s="703">
        <v>100</v>
      </c>
      <c r="DA20" s="703"/>
      <c r="DB20" s="703"/>
      <c r="DC20" s="703"/>
      <c r="DD20" s="649">
        <v>6730856</v>
      </c>
      <c r="DE20" s="644"/>
      <c r="DF20" s="644"/>
      <c r="DG20" s="644"/>
      <c r="DH20" s="644"/>
      <c r="DI20" s="644"/>
      <c r="DJ20" s="644"/>
      <c r="DK20" s="644"/>
      <c r="DL20" s="644"/>
      <c r="DM20" s="644"/>
      <c r="DN20" s="644"/>
      <c r="DO20" s="644"/>
      <c r="DP20" s="645"/>
      <c r="DQ20" s="649">
        <v>67424963</v>
      </c>
      <c r="DR20" s="644"/>
      <c r="DS20" s="644"/>
      <c r="DT20" s="644"/>
      <c r="DU20" s="644"/>
      <c r="DV20" s="644"/>
      <c r="DW20" s="644"/>
      <c r="DX20" s="644"/>
      <c r="DY20" s="644"/>
      <c r="DZ20" s="644"/>
      <c r="EA20" s="644"/>
      <c r="EB20" s="644"/>
      <c r="EC20" s="684"/>
    </row>
    <row r="21" spans="2:133" ht="11.25" customHeight="1">
      <c r="B21" s="638" t="s">
        <v>266</v>
      </c>
      <c r="C21" s="639"/>
      <c r="D21" s="639"/>
      <c r="E21" s="639"/>
      <c r="F21" s="639"/>
      <c r="G21" s="639"/>
      <c r="H21" s="639"/>
      <c r="I21" s="639"/>
      <c r="J21" s="639"/>
      <c r="K21" s="639"/>
      <c r="L21" s="639"/>
      <c r="M21" s="639"/>
      <c r="N21" s="639"/>
      <c r="O21" s="639"/>
      <c r="P21" s="639"/>
      <c r="Q21" s="640"/>
      <c r="R21" s="641">
        <v>361</v>
      </c>
      <c r="S21" s="644"/>
      <c r="T21" s="644"/>
      <c r="U21" s="644"/>
      <c r="V21" s="644"/>
      <c r="W21" s="644"/>
      <c r="X21" s="644"/>
      <c r="Y21" s="645"/>
      <c r="Z21" s="703">
        <v>0</v>
      </c>
      <c r="AA21" s="703"/>
      <c r="AB21" s="703"/>
      <c r="AC21" s="703"/>
      <c r="AD21" s="704" t="s">
        <v>233</v>
      </c>
      <c r="AE21" s="704"/>
      <c r="AF21" s="704"/>
      <c r="AG21" s="704"/>
      <c r="AH21" s="704"/>
      <c r="AI21" s="704"/>
      <c r="AJ21" s="704"/>
      <c r="AK21" s="704"/>
      <c r="AL21" s="646" t="s">
        <v>121</v>
      </c>
      <c r="AM21" s="647"/>
      <c r="AN21" s="647"/>
      <c r="AO21" s="705"/>
      <c r="AP21" s="749" t="s">
        <v>267</v>
      </c>
      <c r="AQ21" s="756"/>
      <c r="AR21" s="756"/>
      <c r="AS21" s="756"/>
      <c r="AT21" s="756"/>
      <c r="AU21" s="756"/>
      <c r="AV21" s="756"/>
      <c r="AW21" s="756"/>
      <c r="AX21" s="756"/>
      <c r="AY21" s="756"/>
      <c r="AZ21" s="756"/>
      <c r="BA21" s="756"/>
      <c r="BB21" s="756"/>
      <c r="BC21" s="756"/>
      <c r="BD21" s="756"/>
      <c r="BE21" s="756"/>
      <c r="BF21" s="751"/>
      <c r="BG21" s="641" t="s">
        <v>121</v>
      </c>
      <c r="BH21" s="644"/>
      <c r="BI21" s="644"/>
      <c r="BJ21" s="644"/>
      <c r="BK21" s="644"/>
      <c r="BL21" s="644"/>
      <c r="BM21" s="644"/>
      <c r="BN21" s="645"/>
      <c r="BO21" s="703" t="s">
        <v>121</v>
      </c>
      <c r="BP21" s="703"/>
      <c r="BQ21" s="703"/>
      <c r="BR21" s="703"/>
      <c r="BS21" s="649" t="s">
        <v>233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268</v>
      </c>
      <c r="C22" s="639"/>
      <c r="D22" s="639"/>
      <c r="E22" s="639"/>
      <c r="F22" s="639"/>
      <c r="G22" s="639"/>
      <c r="H22" s="639"/>
      <c r="I22" s="639"/>
      <c r="J22" s="639"/>
      <c r="K22" s="639"/>
      <c r="L22" s="639"/>
      <c r="M22" s="639"/>
      <c r="N22" s="639"/>
      <c r="O22" s="639"/>
      <c r="P22" s="639"/>
      <c r="Q22" s="640"/>
      <c r="R22" s="641">
        <v>61411715</v>
      </c>
      <c r="S22" s="644"/>
      <c r="T22" s="644"/>
      <c r="U22" s="644"/>
      <c r="V22" s="644"/>
      <c r="W22" s="644"/>
      <c r="X22" s="644"/>
      <c r="Y22" s="645"/>
      <c r="Z22" s="703">
        <v>60</v>
      </c>
      <c r="AA22" s="703"/>
      <c r="AB22" s="703"/>
      <c r="AC22" s="703"/>
      <c r="AD22" s="704">
        <v>57457262</v>
      </c>
      <c r="AE22" s="704"/>
      <c r="AF22" s="704"/>
      <c r="AG22" s="704"/>
      <c r="AH22" s="704"/>
      <c r="AI22" s="704"/>
      <c r="AJ22" s="704"/>
      <c r="AK22" s="704"/>
      <c r="AL22" s="646">
        <v>98.3</v>
      </c>
      <c r="AM22" s="647"/>
      <c r="AN22" s="647"/>
      <c r="AO22" s="705"/>
      <c r="AP22" s="749" t="s">
        <v>269</v>
      </c>
      <c r="AQ22" s="756"/>
      <c r="AR22" s="756"/>
      <c r="AS22" s="756"/>
      <c r="AT22" s="756"/>
      <c r="AU22" s="756"/>
      <c r="AV22" s="756"/>
      <c r="AW22" s="756"/>
      <c r="AX22" s="756"/>
      <c r="AY22" s="756"/>
      <c r="AZ22" s="756"/>
      <c r="BA22" s="756"/>
      <c r="BB22" s="756"/>
      <c r="BC22" s="756"/>
      <c r="BD22" s="756"/>
      <c r="BE22" s="756"/>
      <c r="BF22" s="751"/>
      <c r="BG22" s="641">
        <v>766839</v>
      </c>
      <c r="BH22" s="644"/>
      <c r="BI22" s="644"/>
      <c r="BJ22" s="644"/>
      <c r="BK22" s="644"/>
      <c r="BL22" s="644"/>
      <c r="BM22" s="644"/>
      <c r="BN22" s="645"/>
      <c r="BO22" s="703">
        <v>1.4</v>
      </c>
      <c r="BP22" s="703"/>
      <c r="BQ22" s="703"/>
      <c r="BR22" s="703"/>
      <c r="BS22" s="649" t="s">
        <v>233</v>
      </c>
      <c r="BT22" s="644"/>
      <c r="BU22" s="644"/>
      <c r="BV22" s="644"/>
      <c r="BW22" s="644"/>
      <c r="BX22" s="644"/>
      <c r="BY22" s="644"/>
      <c r="BZ22" s="644"/>
      <c r="CA22" s="644"/>
      <c r="CB22" s="684"/>
      <c r="CD22" s="758" t="s">
        <v>270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271</v>
      </c>
      <c r="C23" s="639"/>
      <c r="D23" s="639"/>
      <c r="E23" s="639"/>
      <c r="F23" s="639"/>
      <c r="G23" s="639"/>
      <c r="H23" s="639"/>
      <c r="I23" s="639"/>
      <c r="J23" s="639"/>
      <c r="K23" s="639"/>
      <c r="L23" s="639"/>
      <c r="M23" s="639"/>
      <c r="N23" s="639"/>
      <c r="O23" s="639"/>
      <c r="P23" s="639"/>
      <c r="Q23" s="640"/>
      <c r="R23" s="641">
        <v>42999</v>
      </c>
      <c r="S23" s="644"/>
      <c r="T23" s="644"/>
      <c r="U23" s="644"/>
      <c r="V23" s="644"/>
      <c r="W23" s="644"/>
      <c r="X23" s="644"/>
      <c r="Y23" s="645"/>
      <c r="Z23" s="703">
        <v>0</v>
      </c>
      <c r="AA23" s="703"/>
      <c r="AB23" s="703"/>
      <c r="AC23" s="703"/>
      <c r="AD23" s="704">
        <v>42999</v>
      </c>
      <c r="AE23" s="704"/>
      <c r="AF23" s="704"/>
      <c r="AG23" s="704"/>
      <c r="AH23" s="704"/>
      <c r="AI23" s="704"/>
      <c r="AJ23" s="704"/>
      <c r="AK23" s="704"/>
      <c r="AL23" s="646">
        <v>0.1</v>
      </c>
      <c r="AM23" s="647"/>
      <c r="AN23" s="647"/>
      <c r="AO23" s="705"/>
      <c r="AP23" s="749" t="s">
        <v>272</v>
      </c>
      <c r="AQ23" s="756"/>
      <c r="AR23" s="756"/>
      <c r="AS23" s="756"/>
      <c r="AT23" s="756"/>
      <c r="AU23" s="756"/>
      <c r="AV23" s="756"/>
      <c r="AW23" s="756"/>
      <c r="AX23" s="756"/>
      <c r="AY23" s="756"/>
      <c r="AZ23" s="756"/>
      <c r="BA23" s="756"/>
      <c r="BB23" s="756"/>
      <c r="BC23" s="756"/>
      <c r="BD23" s="756"/>
      <c r="BE23" s="756"/>
      <c r="BF23" s="751"/>
      <c r="BG23" s="641">
        <v>3851649</v>
      </c>
      <c r="BH23" s="644"/>
      <c r="BI23" s="644"/>
      <c r="BJ23" s="644"/>
      <c r="BK23" s="644"/>
      <c r="BL23" s="644"/>
      <c r="BM23" s="644"/>
      <c r="BN23" s="645"/>
      <c r="BO23" s="703">
        <v>7.2</v>
      </c>
      <c r="BP23" s="703"/>
      <c r="BQ23" s="703"/>
      <c r="BR23" s="703"/>
      <c r="BS23" s="649" t="s">
        <v>233</v>
      </c>
      <c r="BT23" s="644"/>
      <c r="BU23" s="644"/>
      <c r="BV23" s="644"/>
      <c r="BW23" s="644"/>
      <c r="BX23" s="644"/>
      <c r="BY23" s="644"/>
      <c r="BZ23" s="644"/>
      <c r="CA23" s="644"/>
      <c r="CB23" s="684"/>
      <c r="CD23" s="758" t="s">
        <v>211</v>
      </c>
      <c r="CE23" s="759"/>
      <c r="CF23" s="759"/>
      <c r="CG23" s="759"/>
      <c r="CH23" s="759"/>
      <c r="CI23" s="759"/>
      <c r="CJ23" s="759"/>
      <c r="CK23" s="759"/>
      <c r="CL23" s="759"/>
      <c r="CM23" s="759"/>
      <c r="CN23" s="759"/>
      <c r="CO23" s="759"/>
      <c r="CP23" s="759"/>
      <c r="CQ23" s="760"/>
      <c r="CR23" s="758" t="s">
        <v>273</v>
      </c>
      <c r="CS23" s="759"/>
      <c r="CT23" s="759"/>
      <c r="CU23" s="759"/>
      <c r="CV23" s="759"/>
      <c r="CW23" s="759"/>
      <c r="CX23" s="759"/>
      <c r="CY23" s="760"/>
      <c r="CZ23" s="758" t="s">
        <v>274</v>
      </c>
      <c r="DA23" s="759"/>
      <c r="DB23" s="759"/>
      <c r="DC23" s="760"/>
      <c r="DD23" s="758" t="s">
        <v>275</v>
      </c>
      <c r="DE23" s="759"/>
      <c r="DF23" s="759"/>
      <c r="DG23" s="759"/>
      <c r="DH23" s="759"/>
      <c r="DI23" s="759"/>
      <c r="DJ23" s="759"/>
      <c r="DK23" s="760"/>
      <c r="DL23" s="767" t="s">
        <v>276</v>
      </c>
      <c r="DM23" s="768"/>
      <c r="DN23" s="768"/>
      <c r="DO23" s="768"/>
      <c r="DP23" s="768"/>
      <c r="DQ23" s="768"/>
      <c r="DR23" s="768"/>
      <c r="DS23" s="768"/>
      <c r="DT23" s="768"/>
      <c r="DU23" s="768"/>
      <c r="DV23" s="769"/>
      <c r="DW23" s="758" t="s">
        <v>277</v>
      </c>
      <c r="DX23" s="759"/>
      <c r="DY23" s="759"/>
      <c r="DZ23" s="759"/>
      <c r="EA23" s="759"/>
      <c r="EB23" s="759"/>
      <c r="EC23" s="760"/>
    </row>
    <row r="24" spans="2:133" ht="11.25" customHeight="1">
      <c r="B24" s="638" t="s">
        <v>278</v>
      </c>
      <c r="C24" s="639"/>
      <c r="D24" s="639"/>
      <c r="E24" s="639"/>
      <c r="F24" s="639"/>
      <c r="G24" s="639"/>
      <c r="H24" s="639"/>
      <c r="I24" s="639"/>
      <c r="J24" s="639"/>
      <c r="K24" s="639"/>
      <c r="L24" s="639"/>
      <c r="M24" s="639"/>
      <c r="N24" s="639"/>
      <c r="O24" s="639"/>
      <c r="P24" s="639"/>
      <c r="Q24" s="640"/>
      <c r="R24" s="641">
        <v>931579</v>
      </c>
      <c r="S24" s="644"/>
      <c r="T24" s="644"/>
      <c r="U24" s="644"/>
      <c r="V24" s="644"/>
      <c r="W24" s="644"/>
      <c r="X24" s="644"/>
      <c r="Y24" s="645"/>
      <c r="Z24" s="703">
        <v>0.9</v>
      </c>
      <c r="AA24" s="703"/>
      <c r="AB24" s="703"/>
      <c r="AC24" s="703"/>
      <c r="AD24" s="704">
        <v>2140</v>
      </c>
      <c r="AE24" s="704"/>
      <c r="AF24" s="704"/>
      <c r="AG24" s="704"/>
      <c r="AH24" s="704"/>
      <c r="AI24" s="704"/>
      <c r="AJ24" s="704"/>
      <c r="AK24" s="704"/>
      <c r="AL24" s="646">
        <v>0</v>
      </c>
      <c r="AM24" s="647"/>
      <c r="AN24" s="647"/>
      <c r="AO24" s="705"/>
      <c r="AP24" s="749" t="s">
        <v>279</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121</v>
      </c>
      <c r="BP24" s="703"/>
      <c r="BQ24" s="703"/>
      <c r="BR24" s="703"/>
      <c r="BS24" s="649" t="s">
        <v>130</v>
      </c>
      <c r="BT24" s="644"/>
      <c r="BU24" s="644"/>
      <c r="BV24" s="644"/>
      <c r="BW24" s="644"/>
      <c r="BX24" s="644"/>
      <c r="BY24" s="644"/>
      <c r="BZ24" s="644"/>
      <c r="CA24" s="644"/>
      <c r="CB24" s="684"/>
      <c r="CD24" s="712" t="s">
        <v>280</v>
      </c>
      <c r="CE24" s="713"/>
      <c r="CF24" s="713"/>
      <c r="CG24" s="713"/>
      <c r="CH24" s="713"/>
      <c r="CI24" s="713"/>
      <c r="CJ24" s="713"/>
      <c r="CK24" s="713"/>
      <c r="CL24" s="713"/>
      <c r="CM24" s="713"/>
      <c r="CN24" s="713"/>
      <c r="CO24" s="713"/>
      <c r="CP24" s="713"/>
      <c r="CQ24" s="714"/>
      <c r="CR24" s="706">
        <v>51829382</v>
      </c>
      <c r="CS24" s="707"/>
      <c r="CT24" s="707"/>
      <c r="CU24" s="707"/>
      <c r="CV24" s="707"/>
      <c r="CW24" s="707"/>
      <c r="CX24" s="707"/>
      <c r="CY24" s="753"/>
      <c r="CZ24" s="754">
        <v>53</v>
      </c>
      <c r="DA24" s="723"/>
      <c r="DB24" s="723"/>
      <c r="DC24" s="757"/>
      <c r="DD24" s="752">
        <v>31181220</v>
      </c>
      <c r="DE24" s="707"/>
      <c r="DF24" s="707"/>
      <c r="DG24" s="707"/>
      <c r="DH24" s="707"/>
      <c r="DI24" s="707"/>
      <c r="DJ24" s="707"/>
      <c r="DK24" s="753"/>
      <c r="DL24" s="752">
        <v>31097210</v>
      </c>
      <c r="DM24" s="707"/>
      <c r="DN24" s="707"/>
      <c r="DO24" s="707"/>
      <c r="DP24" s="707"/>
      <c r="DQ24" s="707"/>
      <c r="DR24" s="707"/>
      <c r="DS24" s="707"/>
      <c r="DT24" s="707"/>
      <c r="DU24" s="707"/>
      <c r="DV24" s="753"/>
      <c r="DW24" s="754">
        <v>50.9</v>
      </c>
      <c r="DX24" s="723"/>
      <c r="DY24" s="723"/>
      <c r="DZ24" s="723"/>
      <c r="EA24" s="723"/>
      <c r="EB24" s="723"/>
      <c r="EC24" s="755"/>
    </row>
    <row r="25" spans="2:133" ht="11.25" customHeight="1">
      <c r="B25" s="638" t="s">
        <v>281</v>
      </c>
      <c r="C25" s="639"/>
      <c r="D25" s="639"/>
      <c r="E25" s="639"/>
      <c r="F25" s="639"/>
      <c r="G25" s="639"/>
      <c r="H25" s="639"/>
      <c r="I25" s="639"/>
      <c r="J25" s="639"/>
      <c r="K25" s="639"/>
      <c r="L25" s="639"/>
      <c r="M25" s="639"/>
      <c r="N25" s="639"/>
      <c r="O25" s="639"/>
      <c r="P25" s="639"/>
      <c r="Q25" s="640"/>
      <c r="R25" s="641">
        <v>1440024</v>
      </c>
      <c r="S25" s="644"/>
      <c r="T25" s="644"/>
      <c r="U25" s="644"/>
      <c r="V25" s="644"/>
      <c r="W25" s="644"/>
      <c r="X25" s="644"/>
      <c r="Y25" s="645"/>
      <c r="Z25" s="703">
        <v>1.4</v>
      </c>
      <c r="AA25" s="703"/>
      <c r="AB25" s="703"/>
      <c r="AC25" s="703"/>
      <c r="AD25" s="704">
        <v>225914</v>
      </c>
      <c r="AE25" s="704"/>
      <c r="AF25" s="704"/>
      <c r="AG25" s="704"/>
      <c r="AH25" s="704"/>
      <c r="AI25" s="704"/>
      <c r="AJ25" s="704"/>
      <c r="AK25" s="704"/>
      <c r="AL25" s="646">
        <v>0.4</v>
      </c>
      <c r="AM25" s="647"/>
      <c r="AN25" s="647"/>
      <c r="AO25" s="705"/>
      <c r="AP25" s="749" t="s">
        <v>282</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233</v>
      </c>
      <c r="BT25" s="644"/>
      <c r="BU25" s="644"/>
      <c r="BV25" s="644"/>
      <c r="BW25" s="644"/>
      <c r="BX25" s="644"/>
      <c r="BY25" s="644"/>
      <c r="BZ25" s="644"/>
      <c r="CA25" s="644"/>
      <c r="CB25" s="684"/>
      <c r="CD25" s="685" t="s">
        <v>283</v>
      </c>
      <c r="CE25" s="682"/>
      <c r="CF25" s="682"/>
      <c r="CG25" s="682"/>
      <c r="CH25" s="682"/>
      <c r="CI25" s="682"/>
      <c r="CJ25" s="682"/>
      <c r="CK25" s="682"/>
      <c r="CL25" s="682"/>
      <c r="CM25" s="682"/>
      <c r="CN25" s="682"/>
      <c r="CO25" s="682"/>
      <c r="CP25" s="682"/>
      <c r="CQ25" s="683"/>
      <c r="CR25" s="641">
        <v>16242385</v>
      </c>
      <c r="CS25" s="642"/>
      <c r="CT25" s="642"/>
      <c r="CU25" s="642"/>
      <c r="CV25" s="642"/>
      <c r="CW25" s="642"/>
      <c r="CX25" s="642"/>
      <c r="CY25" s="643"/>
      <c r="CZ25" s="646">
        <v>16.600000000000001</v>
      </c>
      <c r="DA25" s="675"/>
      <c r="DB25" s="675"/>
      <c r="DC25" s="676"/>
      <c r="DD25" s="649">
        <v>15079423</v>
      </c>
      <c r="DE25" s="642"/>
      <c r="DF25" s="642"/>
      <c r="DG25" s="642"/>
      <c r="DH25" s="642"/>
      <c r="DI25" s="642"/>
      <c r="DJ25" s="642"/>
      <c r="DK25" s="643"/>
      <c r="DL25" s="649">
        <v>14995893</v>
      </c>
      <c r="DM25" s="642"/>
      <c r="DN25" s="642"/>
      <c r="DO25" s="642"/>
      <c r="DP25" s="642"/>
      <c r="DQ25" s="642"/>
      <c r="DR25" s="642"/>
      <c r="DS25" s="642"/>
      <c r="DT25" s="642"/>
      <c r="DU25" s="642"/>
      <c r="DV25" s="643"/>
      <c r="DW25" s="646">
        <v>24.6</v>
      </c>
      <c r="DX25" s="675"/>
      <c r="DY25" s="675"/>
      <c r="DZ25" s="675"/>
      <c r="EA25" s="675"/>
      <c r="EB25" s="675"/>
      <c r="EC25" s="677"/>
    </row>
    <row r="26" spans="2:133" ht="11.25" customHeight="1">
      <c r="B26" s="638" t="s">
        <v>284</v>
      </c>
      <c r="C26" s="639"/>
      <c r="D26" s="639"/>
      <c r="E26" s="639"/>
      <c r="F26" s="639"/>
      <c r="G26" s="639"/>
      <c r="H26" s="639"/>
      <c r="I26" s="639"/>
      <c r="J26" s="639"/>
      <c r="K26" s="639"/>
      <c r="L26" s="639"/>
      <c r="M26" s="639"/>
      <c r="N26" s="639"/>
      <c r="O26" s="639"/>
      <c r="P26" s="639"/>
      <c r="Q26" s="640"/>
      <c r="R26" s="641">
        <v>600488</v>
      </c>
      <c r="S26" s="644"/>
      <c r="T26" s="644"/>
      <c r="U26" s="644"/>
      <c r="V26" s="644"/>
      <c r="W26" s="644"/>
      <c r="X26" s="644"/>
      <c r="Y26" s="645"/>
      <c r="Z26" s="703">
        <v>0.6</v>
      </c>
      <c r="AA26" s="703"/>
      <c r="AB26" s="703"/>
      <c r="AC26" s="703"/>
      <c r="AD26" s="704" t="s">
        <v>121</v>
      </c>
      <c r="AE26" s="704"/>
      <c r="AF26" s="704"/>
      <c r="AG26" s="704"/>
      <c r="AH26" s="704"/>
      <c r="AI26" s="704"/>
      <c r="AJ26" s="704"/>
      <c r="AK26" s="704"/>
      <c r="AL26" s="646" t="s">
        <v>121</v>
      </c>
      <c r="AM26" s="647"/>
      <c r="AN26" s="647"/>
      <c r="AO26" s="705"/>
      <c r="AP26" s="749" t="s">
        <v>285</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233</v>
      </c>
      <c r="BP26" s="703"/>
      <c r="BQ26" s="703"/>
      <c r="BR26" s="703"/>
      <c r="BS26" s="649" t="s">
        <v>233</v>
      </c>
      <c r="BT26" s="644"/>
      <c r="BU26" s="644"/>
      <c r="BV26" s="644"/>
      <c r="BW26" s="644"/>
      <c r="BX26" s="644"/>
      <c r="BY26" s="644"/>
      <c r="BZ26" s="644"/>
      <c r="CA26" s="644"/>
      <c r="CB26" s="684"/>
      <c r="CD26" s="685" t="s">
        <v>286</v>
      </c>
      <c r="CE26" s="682"/>
      <c r="CF26" s="682"/>
      <c r="CG26" s="682"/>
      <c r="CH26" s="682"/>
      <c r="CI26" s="682"/>
      <c r="CJ26" s="682"/>
      <c r="CK26" s="682"/>
      <c r="CL26" s="682"/>
      <c r="CM26" s="682"/>
      <c r="CN26" s="682"/>
      <c r="CO26" s="682"/>
      <c r="CP26" s="682"/>
      <c r="CQ26" s="683"/>
      <c r="CR26" s="641">
        <v>11509908</v>
      </c>
      <c r="CS26" s="644"/>
      <c r="CT26" s="644"/>
      <c r="CU26" s="644"/>
      <c r="CV26" s="644"/>
      <c r="CW26" s="644"/>
      <c r="CX26" s="644"/>
      <c r="CY26" s="645"/>
      <c r="CZ26" s="646">
        <v>11.8</v>
      </c>
      <c r="DA26" s="675"/>
      <c r="DB26" s="675"/>
      <c r="DC26" s="676"/>
      <c r="DD26" s="649">
        <v>10470121</v>
      </c>
      <c r="DE26" s="644"/>
      <c r="DF26" s="644"/>
      <c r="DG26" s="644"/>
      <c r="DH26" s="644"/>
      <c r="DI26" s="644"/>
      <c r="DJ26" s="644"/>
      <c r="DK26" s="645"/>
      <c r="DL26" s="649" t="s">
        <v>121</v>
      </c>
      <c r="DM26" s="644"/>
      <c r="DN26" s="644"/>
      <c r="DO26" s="644"/>
      <c r="DP26" s="644"/>
      <c r="DQ26" s="644"/>
      <c r="DR26" s="644"/>
      <c r="DS26" s="644"/>
      <c r="DT26" s="644"/>
      <c r="DU26" s="644"/>
      <c r="DV26" s="645"/>
      <c r="DW26" s="646" t="s">
        <v>233</v>
      </c>
      <c r="DX26" s="675"/>
      <c r="DY26" s="675"/>
      <c r="DZ26" s="675"/>
      <c r="EA26" s="675"/>
      <c r="EB26" s="675"/>
      <c r="EC26" s="677"/>
    </row>
    <row r="27" spans="2:133" ht="11.25" customHeight="1">
      <c r="B27" s="638" t="s">
        <v>287</v>
      </c>
      <c r="C27" s="639"/>
      <c r="D27" s="639"/>
      <c r="E27" s="639"/>
      <c r="F27" s="639"/>
      <c r="G27" s="639"/>
      <c r="H27" s="639"/>
      <c r="I27" s="639"/>
      <c r="J27" s="639"/>
      <c r="K27" s="639"/>
      <c r="L27" s="639"/>
      <c r="M27" s="639"/>
      <c r="N27" s="639"/>
      <c r="O27" s="639"/>
      <c r="P27" s="639"/>
      <c r="Q27" s="640"/>
      <c r="R27" s="641">
        <v>16835612</v>
      </c>
      <c r="S27" s="644"/>
      <c r="T27" s="644"/>
      <c r="U27" s="644"/>
      <c r="V27" s="644"/>
      <c r="W27" s="644"/>
      <c r="X27" s="644"/>
      <c r="Y27" s="645"/>
      <c r="Z27" s="703">
        <v>16.399999999999999</v>
      </c>
      <c r="AA27" s="703"/>
      <c r="AB27" s="703"/>
      <c r="AC27" s="703"/>
      <c r="AD27" s="704" t="s">
        <v>233</v>
      </c>
      <c r="AE27" s="704"/>
      <c r="AF27" s="704"/>
      <c r="AG27" s="704"/>
      <c r="AH27" s="704"/>
      <c r="AI27" s="704"/>
      <c r="AJ27" s="704"/>
      <c r="AK27" s="704"/>
      <c r="AL27" s="646" t="s">
        <v>121</v>
      </c>
      <c r="AM27" s="647"/>
      <c r="AN27" s="647"/>
      <c r="AO27" s="705"/>
      <c r="AP27" s="638" t="s">
        <v>288</v>
      </c>
      <c r="AQ27" s="639"/>
      <c r="AR27" s="639"/>
      <c r="AS27" s="639"/>
      <c r="AT27" s="639"/>
      <c r="AU27" s="639"/>
      <c r="AV27" s="639"/>
      <c r="AW27" s="639"/>
      <c r="AX27" s="639"/>
      <c r="AY27" s="639"/>
      <c r="AZ27" s="639"/>
      <c r="BA27" s="639"/>
      <c r="BB27" s="639"/>
      <c r="BC27" s="639"/>
      <c r="BD27" s="639"/>
      <c r="BE27" s="639"/>
      <c r="BF27" s="640"/>
      <c r="BG27" s="641">
        <v>53135104</v>
      </c>
      <c r="BH27" s="644"/>
      <c r="BI27" s="644"/>
      <c r="BJ27" s="644"/>
      <c r="BK27" s="644"/>
      <c r="BL27" s="644"/>
      <c r="BM27" s="644"/>
      <c r="BN27" s="645"/>
      <c r="BO27" s="703">
        <v>100</v>
      </c>
      <c r="BP27" s="703"/>
      <c r="BQ27" s="703"/>
      <c r="BR27" s="703"/>
      <c r="BS27" s="649">
        <v>436515</v>
      </c>
      <c r="BT27" s="644"/>
      <c r="BU27" s="644"/>
      <c r="BV27" s="644"/>
      <c r="BW27" s="644"/>
      <c r="BX27" s="644"/>
      <c r="BY27" s="644"/>
      <c r="BZ27" s="644"/>
      <c r="CA27" s="644"/>
      <c r="CB27" s="684"/>
      <c r="CD27" s="685" t="s">
        <v>289</v>
      </c>
      <c r="CE27" s="682"/>
      <c r="CF27" s="682"/>
      <c r="CG27" s="682"/>
      <c r="CH27" s="682"/>
      <c r="CI27" s="682"/>
      <c r="CJ27" s="682"/>
      <c r="CK27" s="682"/>
      <c r="CL27" s="682"/>
      <c r="CM27" s="682"/>
      <c r="CN27" s="682"/>
      <c r="CO27" s="682"/>
      <c r="CP27" s="682"/>
      <c r="CQ27" s="683"/>
      <c r="CR27" s="641">
        <v>28718621</v>
      </c>
      <c r="CS27" s="642"/>
      <c r="CT27" s="642"/>
      <c r="CU27" s="642"/>
      <c r="CV27" s="642"/>
      <c r="CW27" s="642"/>
      <c r="CX27" s="642"/>
      <c r="CY27" s="643"/>
      <c r="CZ27" s="646">
        <v>29.4</v>
      </c>
      <c r="DA27" s="675"/>
      <c r="DB27" s="675"/>
      <c r="DC27" s="676"/>
      <c r="DD27" s="649">
        <v>9274852</v>
      </c>
      <c r="DE27" s="642"/>
      <c r="DF27" s="642"/>
      <c r="DG27" s="642"/>
      <c r="DH27" s="642"/>
      <c r="DI27" s="642"/>
      <c r="DJ27" s="642"/>
      <c r="DK27" s="643"/>
      <c r="DL27" s="649">
        <v>9274372</v>
      </c>
      <c r="DM27" s="642"/>
      <c r="DN27" s="642"/>
      <c r="DO27" s="642"/>
      <c r="DP27" s="642"/>
      <c r="DQ27" s="642"/>
      <c r="DR27" s="642"/>
      <c r="DS27" s="642"/>
      <c r="DT27" s="642"/>
      <c r="DU27" s="642"/>
      <c r="DV27" s="643"/>
      <c r="DW27" s="646">
        <v>15.2</v>
      </c>
      <c r="DX27" s="675"/>
      <c r="DY27" s="675"/>
      <c r="DZ27" s="675"/>
      <c r="EA27" s="675"/>
      <c r="EB27" s="675"/>
      <c r="EC27" s="677"/>
    </row>
    <row r="28" spans="2:133" ht="11.25" customHeight="1">
      <c r="B28" s="746" t="s">
        <v>290</v>
      </c>
      <c r="C28" s="747"/>
      <c r="D28" s="747"/>
      <c r="E28" s="747"/>
      <c r="F28" s="747"/>
      <c r="G28" s="747"/>
      <c r="H28" s="747"/>
      <c r="I28" s="747"/>
      <c r="J28" s="747"/>
      <c r="K28" s="747"/>
      <c r="L28" s="747"/>
      <c r="M28" s="747"/>
      <c r="N28" s="747"/>
      <c r="O28" s="747"/>
      <c r="P28" s="747"/>
      <c r="Q28" s="748"/>
      <c r="R28" s="641">
        <v>445422</v>
      </c>
      <c r="S28" s="644"/>
      <c r="T28" s="644"/>
      <c r="U28" s="644"/>
      <c r="V28" s="644"/>
      <c r="W28" s="644"/>
      <c r="X28" s="644"/>
      <c r="Y28" s="645"/>
      <c r="Z28" s="703">
        <v>0.4</v>
      </c>
      <c r="AA28" s="703"/>
      <c r="AB28" s="703"/>
      <c r="AC28" s="703"/>
      <c r="AD28" s="704">
        <v>445422</v>
      </c>
      <c r="AE28" s="704"/>
      <c r="AF28" s="704"/>
      <c r="AG28" s="704"/>
      <c r="AH28" s="704"/>
      <c r="AI28" s="704"/>
      <c r="AJ28" s="704"/>
      <c r="AK28" s="704"/>
      <c r="AL28" s="646">
        <v>0.8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291</v>
      </c>
      <c r="CE28" s="682"/>
      <c r="CF28" s="682"/>
      <c r="CG28" s="682"/>
      <c r="CH28" s="682"/>
      <c r="CI28" s="682"/>
      <c r="CJ28" s="682"/>
      <c r="CK28" s="682"/>
      <c r="CL28" s="682"/>
      <c r="CM28" s="682"/>
      <c r="CN28" s="682"/>
      <c r="CO28" s="682"/>
      <c r="CP28" s="682"/>
      <c r="CQ28" s="683"/>
      <c r="CR28" s="641">
        <v>6868376</v>
      </c>
      <c r="CS28" s="644"/>
      <c r="CT28" s="644"/>
      <c r="CU28" s="644"/>
      <c r="CV28" s="644"/>
      <c r="CW28" s="644"/>
      <c r="CX28" s="644"/>
      <c r="CY28" s="645"/>
      <c r="CZ28" s="646">
        <v>7</v>
      </c>
      <c r="DA28" s="675"/>
      <c r="DB28" s="675"/>
      <c r="DC28" s="676"/>
      <c r="DD28" s="649">
        <v>6826945</v>
      </c>
      <c r="DE28" s="644"/>
      <c r="DF28" s="644"/>
      <c r="DG28" s="644"/>
      <c r="DH28" s="644"/>
      <c r="DI28" s="644"/>
      <c r="DJ28" s="644"/>
      <c r="DK28" s="645"/>
      <c r="DL28" s="649">
        <v>6826945</v>
      </c>
      <c r="DM28" s="644"/>
      <c r="DN28" s="644"/>
      <c r="DO28" s="644"/>
      <c r="DP28" s="644"/>
      <c r="DQ28" s="644"/>
      <c r="DR28" s="644"/>
      <c r="DS28" s="644"/>
      <c r="DT28" s="644"/>
      <c r="DU28" s="644"/>
      <c r="DV28" s="645"/>
      <c r="DW28" s="646">
        <v>11.2</v>
      </c>
      <c r="DX28" s="675"/>
      <c r="DY28" s="675"/>
      <c r="DZ28" s="675"/>
      <c r="EA28" s="675"/>
      <c r="EB28" s="675"/>
      <c r="EC28" s="677"/>
    </row>
    <row r="29" spans="2:133" ht="11.25" customHeight="1">
      <c r="B29" s="638" t="s">
        <v>292</v>
      </c>
      <c r="C29" s="639"/>
      <c r="D29" s="639"/>
      <c r="E29" s="639"/>
      <c r="F29" s="639"/>
      <c r="G29" s="639"/>
      <c r="H29" s="639"/>
      <c r="I29" s="639"/>
      <c r="J29" s="639"/>
      <c r="K29" s="639"/>
      <c r="L29" s="639"/>
      <c r="M29" s="639"/>
      <c r="N29" s="639"/>
      <c r="O29" s="639"/>
      <c r="P29" s="639"/>
      <c r="Q29" s="640"/>
      <c r="R29" s="641">
        <v>6114066</v>
      </c>
      <c r="S29" s="644"/>
      <c r="T29" s="644"/>
      <c r="U29" s="644"/>
      <c r="V29" s="644"/>
      <c r="W29" s="644"/>
      <c r="X29" s="644"/>
      <c r="Y29" s="645"/>
      <c r="Z29" s="703">
        <v>6</v>
      </c>
      <c r="AA29" s="703"/>
      <c r="AB29" s="703"/>
      <c r="AC29" s="703"/>
      <c r="AD29" s="704" t="s">
        <v>121</v>
      </c>
      <c r="AE29" s="704"/>
      <c r="AF29" s="704"/>
      <c r="AG29" s="704"/>
      <c r="AH29" s="704"/>
      <c r="AI29" s="704"/>
      <c r="AJ29" s="704"/>
      <c r="AK29" s="704"/>
      <c r="AL29" s="646" t="s">
        <v>121</v>
      </c>
      <c r="AM29" s="647"/>
      <c r="AN29" s="647"/>
      <c r="AO29" s="705"/>
      <c r="AP29" s="715" t="s">
        <v>211</v>
      </c>
      <c r="AQ29" s="716"/>
      <c r="AR29" s="716"/>
      <c r="AS29" s="716"/>
      <c r="AT29" s="716"/>
      <c r="AU29" s="716"/>
      <c r="AV29" s="716"/>
      <c r="AW29" s="716"/>
      <c r="AX29" s="716"/>
      <c r="AY29" s="716"/>
      <c r="AZ29" s="716"/>
      <c r="BA29" s="716"/>
      <c r="BB29" s="716"/>
      <c r="BC29" s="716"/>
      <c r="BD29" s="716"/>
      <c r="BE29" s="716"/>
      <c r="BF29" s="717"/>
      <c r="BG29" s="715" t="s">
        <v>293</v>
      </c>
      <c r="BH29" s="743"/>
      <c r="BI29" s="743"/>
      <c r="BJ29" s="743"/>
      <c r="BK29" s="743"/>
      <c r="BL29" s="743"/>
      <c r="BM29" s="743"/>
      <c r="BN29" s="743"/>
      <c r="BO29" s="743"/>
      <c r="BP29" s="743"/>
      <c r="BQ29" s="744"/>
      <c r="BR29" s="715" t="s">
        <v>294</v>
      </c>
      <c r="BS29" s="743"/>
      <c r="BT29" s="743"/>
      <c r="BU29" s="743"/>
      <c r="BV29" s="743"/>
      <c r="BW29" s="743"/>
      <c r="BX29" s="743"/>
      <c r="BY29" s="743"/>
      <c r="BZ29" s="743"/>
      <c r="CA29" s="743"/>
      <c r="CB29" s="744"/>
      <c r="CD29" s="725" t="s">
        <v>295</v>
      </c>
      <c r="CE29" s="726"/>
      <c r="CF29" s="685" t="s">
        <v>296</v>
      </c>
      <c r="CG29" s="682"/>
      <c r="CH29" s="682"/>
      <c r="CI29" s="682"/>
      <c r="CJ29" s="682"/>
      <c r="CK29" s="682"/>
      <c r="CL29" s="682"/>
      <c r="CM29" s="682"/>
      <c r="CN29" s="682"/>
      <c r="CO29" s="682"/>
      <c r="CP29" s="682"/>
      <c r="CQ29" s="683"/>
      <c r="CR29" s="641">
        <v>6868359</v>
      </c>
      <c r="CS29" s="642"/>
      <c r="CT29" s="642"/>
      <c r="CU29" s="642"/>
      <c r="CV29" s="642"/>
      <c r="CW29" s="642"/>
      <c r="CX29" s="642"/>
      <c r="CY29" s="643"/>
      <c r="CZ29" s="646">
        <v>7</v>
      </c>
      <c r="DA29" s="675"/>
      <c r="DB29" s="675"/>
      <c r="DC29" s="676"/>
      <c r="DD29" s="649">
        <v>6826928</v>
      </c>
      <c r="DE29" s="642"/>
      <c r="DF29" s="642"/>
      <c r="DG29" s="642"/>
      <c r="DH29" s="642"/>
      <c r="DI29" s="642"/>
      <c r="DJ29" s="642"/>
      <c r="DK29" s="643"/>
      <c r="DL29" s="649">
        <v>6826928</v>
      </c>
      <c r="DM29" s="642"/>
      <c r="DN29" s="642"/>
      <c r="DO29" s="642"/>
      <c r="DP29" s="642"/>
      <c r="DQ29" s="642"/>
      <c r="DR29" s="642"/>
      <c r="DS29" s="642"/>
      <c r="DT29" s="642"/>
      <c r="DU29" s="642"/>
      <c r="DV29" s="643"/>
      <c r="DW29" s="646">
        <v>11.2</v>
      </c>
      <c r="DX29" s="675"/>
      <c r="DY29" s="675"/>
      <c r="DZ29" s="675"/>
      <c r="EA29" s="675"/>
      <c r="EB29" s="675"/>
      <c r="EC29" s="677"/>
    </row>
    <row r="30" spans="2:133" ht="11.25" customHeight="1">
      <c r="B30" s="638" t="s">
        <v>297</v>
      </c>
      <c r="C30" s="639"/>
      <c r="D30" s="639"/>
      <c r="E30" s="639"/>
      <c r="F30" s="639"/>
      <c r="G30" s="639"/>
      <c r="H30" s="639"/>
      <c r="I30" s="639"/>
      <c r="J30" s="639"/>
      <c r="K30" s="639"/>
      <c r="L30" s="639"/>
      <c r="M30" s="639"/>
      <c r="N30" s="639"/>
      <c r="O30" s="639"/>
      <c r="P30" s="639"/>
      <c r="Q30" s="640"/>
      <c r="R30" s="641">
        <v>275115</v>
      </c>
      <c r="S30" s="644"/>
      <c r="T30" s="644"/>
      <c r="U30" s="644"/>
      <c r="V30" s="644"/>
      <c r="W30" s="644"/>
      <c r="X30" s="644"/>
      <c r="Y30" s="645"/>
      <c r="Z30" s="703">
        <v>0.3</v>
      </c>
      <c r="AA30" s="703"/>
      <c r="AB30" s="703"/>
      <c r="AC30" s="703"/>
      <c r="AD30" s="704">
        <v>128419</v>
      </c>
      <c r="AE30" s="704"/>
      <c r="AF30" s="704"/>
      <c r="AG30" s="704"/>
      <c r="AH30" s="704"/>
      <c r="AI30" s="704"/>
      <c r="AJ30" s="704"/>
      <c r="AK30" s="704"/>
      <c r="AL30" s="646">
        <v>0.2</v>
      </c>
      <c r="AM30" s="647"/>
      <c r="AN30" s="647"/>
      <c r="AO30" s="705"/>
      <c r="AP30" s="731" t="s">
        <v>298</v>
      </c>
      <c r="AQ30" s="732"/>
      <c r="AR30" s="732"/>
      <c r="AS30" s="732"/>
      <c r="AT30" s="737" t="s">
        <v>299</v>
      </c>
      <c r="AU30" s="210"/>
      <c r="AV30" s="210"/>
      <c r="AW30" s="210"/>
      <c r="AX30" s="740" t="s">
        <v>177</v>
      </c>
      <c r="AY30" s="741"/>
      <c r="AZ30" s="741"/>
      <c r="BA30" s="741"/>
      <c r="BB30" s="741"/>
      <c r="BC30" s="741"/>
      <c r="BD30" s="741"/>
      <c r="BE30" s="741"/>
      <c r="BF30" s="742"/>
      <c r="BG30" s="721">
        <v>98.9</v>
      </c>
      <c r="BH30" s="722"/>
      <c r="BI30" s="722"/>
      <c r="BJ30" s="722"/>
      <c r="BK30" s="722"/>
      <c r="BL30" s="722"/>
      <c r="BM30" s="723">
        <v>93.9</v>
      </c>
      <c r="BN30" s="722"/>
      <c r="BO30" s="722"/>
      <c r="BP30" s="722"/>
      <c r="BQ30" s="724"/>
      <c r="BR30" s="721">
        <v>98.5</v>
      </c>
      <c r="BS30" s="722"/>
      <c r="BT30" s="722"/>
      <c r="BU30" s="722"/>
      <c r="BV30" s="722"/>
      <c r="BW30" s="722"/>
      <c r="BX30" s="723">
        <v>92.7</v>
      </c>
      <c r="BY30" s="722"/>
      <c r="BZ30" s="722"/>
      <c r="CA30" s="722"/>
      <c r="CB30" s="724"/>
      <c r="CD30" s="727"/>
      <c r="CE30" s="728"/>
      <c r="CF30" s="685" t="s">
        <v>300</v>
      </c>
      <c r="CG30" s="682"/>
      <c r="CH30" s="682"/>
      <c r="CI30" s="682"/>
      <c r="CJ30" s="682"/>
      <c r="CK30" s="682"/>
      <c r="CL30" s="682"/>
      <c r="CM30" s="682"/>
      <c r="CN30" s="682"/>
      <c r="CO30" s="682"/>
      <c r="CP30" s="682"/>
      <c r="CQ30" s="683"/>
      <c r="CR30" s="641">
        <v>6496030</v>
      </c>
      <c r="CS30" s="644"/>
      <c r="CT30" s="644"/>
      <c r="CU30" s="644"/>
      <c r="CV30" s="644"/>
      <c r="CW30" s="644"/>
      <c r="CX30" s="644"/>
      <c r="CY30" s="645"/>
      <c r="CZ30" s="646">
        <v>6.6</v>
      </c>
      <c r="DA30" s="675"/>
      <c r="DB30" s="675"/>
      <c r="DC30" s="676"/>
      <c r="DD30" s="649">
        <v>6460289</v>
      </c>
      <c r="DE30" s="644"/>
      <c r="DF30" s="644"/>
      <c r="DG30" s="644"/>
      <c r="DH30" s="644"/>
      <c r="DI30" s="644"/>
      <c r="DJ30" s="644"/>
      <c r="DK30" s="645"/>
      <c r="DL30" s="649">
        <v>6460289</v>
      </c>
      <c r="DM30" s="644"/>
      <c r="DN30" s="644"/>
      <c r="DO30" s="644"/>
      <c r="DP30" s="644"/>
      <c r="DQ30" s="644"/>
      <c r="DR30" s="644"/>
      <c r="DS30" s="644"/>
      <c r="DT30" s="644"/>
      <c r="DU30" s="644"/>
      <c r="DV30" s="645"/>
      <c r="DW30" s="646">
        <v>10.6</v>
      </c>
      <c r="DX30" s="675"/>
      <c r="DY30" s="675"/>
      <c r="DZ30" s="675"/>
      <c r="EA30" s="675"/>
      <c r="EB30" s="675"/>
      <c r="EC30" s="677"/>
    </row>
    <row r="31" spans="2:133" ht="11.25" customHeight="1">
      <c r="B31" s="638" t="s">
        <v>301</v>
      </c>
      <c r="C31" s="639"/>
      <c r="D31" s="639"/>
      <c r="E31" s="639"/>
      <c r="F31" s="639"/>
      <c r="G31" s="639"/>
      <c r="H31" s="639"/>
      <c r="I31" s="639"/>
      <c r="J31" s="639"/>
      <c r="K31" s="639"/>
      <c r="L31" s="639"/>
      <c r="M31" s="639"/>
      <c r="N31" s="639"/>
      <c r="O31" s="639"/>
      <c r="P31" s="639"/>
      <c r="Q31" s="640"/>
      <c r="R31" s="641">
        <v>53895</v>
      </c>
      <c r="S31" s="644"/>
      <c r="T31" s="644"/>
      <c r="U31" s="644"/>
      <c r="V31" s="644"/>
      <c r="W31" s="644"/>
      <c r="X31" s="644"/>
      <c r="Y31" s="645"/>
      <c r="Z31" s="703">
        <v>0.1</v>
      </c>
      <c r="AA31" s="703"/>
      <c r="AB31" s="703"/>
      <c r="AC31" s="703"/>
      <c r="AD31" s="704" t="s">
        <v>130</v>
      </c>
      <c r="AE31" s="704"/>
      <c r="AF31" s="704"/>
      <c r="AG31" s="704"/>
      <c r="AH31" s="704"/>
      <c r="AI31" s="704"/>
      <c r="AJ31" s="704"/>
      <c r="AK31" s="704"/>
      <c r="AL31" s="646" t="s">
        <v>130</v>
      </c>
      <c r="AM31" s="647"/>
      <c r="AN31" s="647"/>
      <c r="AO31" s="705"/>
      <c r="AP31" s="733"/>
      <c r="AQ31" s="734"/>
      <c r="AR31" s="734"/>
      <c r="AS31" s="734"/>
      <c r="AT31" s="738"/>
      <c r="AU31" s="209" t="s">
        <v>302</v>
      </c>
      <c r="AV31" s="209"/>
      <c r="AW31" s="209"/>
      <c r="AX31" s="638" t="s">
        <v>303</v>
      </c>
      <c r="AY31" s="639"/>
      <c r="AZ31" s="639"/>
      <c r="BA31" s="639"/>
      <c r="BB31" s="639"/>
      <c r="BC31" s="639"/>
      <c r="BD31" s="639"/>
      <c r="BE31" s="639"/>
      <c r="BF31" s="640"/>
      <c r="BG31" s="719">
        <v>98.6</v>
      </c>
      <c r="BH31" s="642"/>
      <c r="BI31" s="642"/>
      <c r="BJ31" s="642"/>
      <c r="BK31" s="642"/>
      <c r="BL31" s="642"/>
      <c r="BM31" s="647">
        <v>92.7</v>
      </c>
      <c r="BN31" s="720"/>
      <c r="BO31" s="720"/>
      <c r="BP31" s="720"/>
      <c r="BQ31" s="681"/>
      <c r="BR31" s="719">
        <v>98.1</v>
      </c>
      <c r="BS31" s="642"/>
      <c r="BT31" s="642"/>
      <c r="BU31" s="642"/>
      <c r="BV31" s="642"/>
      <c r="BW31" s="642"/>
      <c r="BX31" s="647">
        <v>91.3</v>
      </c>
      <c r="BY31" s="720"/>
      <c r="BZ31" s="720"/>
      <c r="CA31" s="720"/>
      <c r="CB31" s="681"/>
      <c r="CD31" s="727"/>
      <c r="CE31" s="728"/>
      <c r="CF31" s="685" t="s">
        <v>304</v>
      </c>
      <c r="CG31" s="682"/>
      <c r="CH31" s="682"/>
      <c r="CI31" s="682"/>
      <c r="CJ31" s="682"/>
      <c r="CK31" s="682"/>
      <c r="CL31" s="682"/>
      <c r="CM31" s="682"/>
      <c r="CN31" s="682"/>
      <c r="CO31" s="682"/>
      <c r="CP31" s="682"/>
      <c r="CQ31" s="683"/>
      <c r="CR31" s="641">
        <v>372329</v>
      </c>
      <c r="CS31" s="642"/>
      <c r="CT31" s="642"/>
      <c r="CU31" s="642"/>
      <c r="CV31" s="642"/>
      <c r="CW31" s="642"/>
      <c r="CX31" s="642"/>
      <c r="CY31" s="643"/>
      <c r="CZ31" s="646">
        <v>0.4</v>
      </c>
      <c r="DA31" s="675"/>
      <c r="DB31" s="675"/>
      <c r="DC31" s="676"/>
      <c r="DD31" s="649">
        <v>366639</v>
      </c>
      <c r="DE31" s="642"/>
      <c r="DF31" s="642"/>
      <c r="DG31" s="642"/>
      <c r="DH31" s="642"/>
      <c r="DI31" s="642"/>
      <c r="DJ31" s="642"/>
      <c r="DK31" s="643"/>
      <c r="DL31" s="649">
        <v>366639</v>
      </c>
      <c r="DM31" s="642"/>
      <c r="DN31" s="642"/>
      <c r="DO31" s="642"/>
      <c r="DP31" s="642"/>
      <c r="DQ31" s="642"/>
      <c r="DR31" s="642"/>
      <c r="DS31" s="642"/>
      <c r="DT31" s="642"/>
      <c r="DU31" s="642"/>
      <c r="DV31" s="643"/>
      <c r="DW31" s="646">
        <v>0.6</v>
      </c>
      <c r="DX31" s="675"/>
      <c r="DY31" s="675"/>
      <c r="DZ31" s="675"/>
      <c r="EA31" s="675"/>
      <c r="EB31" s="675"/>
      <c r="EC31" s="677"/>
    </row>
    <row r="32" spans="2:133" ht="11.25" customHeight="1">
      <c r="B32" s="638" t="s">
        <v>305</v>
      </c>
      <c r="C32" s="639"/>
      <c r="D32" s="639"/>
      <c r="E32" s="639"/>
      <c r="F32" s="639"/>
      <c r="G32" s="639"/>
      <c r="H32" s="639"/>
      <c r="I32" s="639"/>
      <c r="J32" s="639"/>
      <c r="K32" s="639"/>
      <c r="L32" s="639"/>
      <c r="M32" s="639"/>
      <c r="N32" s="639"/>
      <c r="O32" s="639"/>
      <c r="P32" s="639"/>
      <c r="Q32" s="640"/>
      <c r="R32" s="641">
        <v>3754594</v>
      </c>
      <c r="S32" s="644"/>
      <c r="T32" s="644"/>
      <c r="U32" s="644"/>
      <c r="V32" s="644"/>
      <c r="W32" s="644"/>
      <c r="X32" s="644"/>
      <c r="Y32" s="645"/>
      <c r="Z32" s="703">
        <v>3.7</v>
      </c>
      <c r="AA32" s="703"/>
      <c r="AB32" s="703"/>
      <c r="AC32" s="703"/>
      <c r="AD32" s="704" t="s">
        <v>233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306</v>
      </c>
      <c r="AY32" s="654"/>
      <c r="AZ32" s="654"/>
      <c r="BA32" s="654"/>
      <c r="BB32" s="654"/>
      <c r="BC32" s="654"/>
      <c r="BD32" s="654"/>
      <c r="BE32" s="654"/>
      <c r="BF32" s="655"/>
      <c r="BG32" s="718">
        <v>99.1</v>
      </c>
      <c r="BH32" s="657"/>
      <c r="BI32" s="657"/>
      <c r="BJ32" s="657"/>
      <c r="BK32" s="657"/>
      <c r="BL32" s="657"/>
      <c r="BM32" s="701">
        <v>94.6</v>
      </c>
      <c r="BN32" s="657"/>
      <c r="BO32" s="657"/>
      <c r="BP32" s="657"/>
      <c r="BQ32" s="694"/>
      <c r="BR32" s="718">
        <v>98.7</v>
      </c>
      <c r="BS32" s="657"/>
      <c r="BT32" s="657"/>
      <c r="BU32" s="657"/>
      <c r="BV32" s="657"/>
      <c r="BW32" s="657"/>
      <c r="BX32" s="701">
        <v>93.5</v>
      </c>
      <c r="BY32" s="657"/>
      <c r="BZ32" s="657"/>
      <c r="CA32" s="657"/>
      <c r="CB32" s="694"/>
      <c r="CD32" s="729"/>
      <c r="CE32" s="730"/>
      <c r="CF32" s="685" t="s">
        <v>307</v>
      </c>
      <c r="CG32" s="682"/>
      <c r="CH32" s="682"/>
      <c r="CI32" s="682"/>
      <c r="CJ32" s="682"/>
      <c r="CK32" s="682"/>
      <c r="CL32" s="682"/>
      <c r="CM32" s="682"/>
      <c r="CN32" s="682"/>
      <c r="CO32" s="682"/>
      <c r="CP32" s="682"/>
      <c r="CQ32" s="683"/>
      <c r="CR32" s="641">
        <v>17</v>
      </c>
      <c r="CS32" s="644"/>
      <c r="CT32" s="644"/>
      <c r="CU32" s="644"/>
      <c r="CV32" s="644"/>
      <c r="CW32" s="644"/>
      <c r="CX32" s="644"/>
      <c r="CY32" s="645"/>
      <c r="CZ32" s="646">
        <v>0</v>
      </c>
      <c r="DA32" s="675"/>
      <c r="DB32" s="675"/>
      <c r="DC32" s="676"/>
      <c r="DD32" s="649">
        <v>17</v>
      </c>
      <c r="DE32" s="644"/>
      <c r="DF32" s="644"/>
      <c r="DG32" s="644"/>
      <c r="DH32" s="644"/>
      <c r="DI32" s="644"/>
      <c r="DJ32" s="644"/>
      <c r="DK32" s="645"/>
      <c r="DL32" s="649">
        <v>17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308</v>
      </c>
      <c r="C33" s="639"/>
      <c r="D33" s="639"/>
      <c r="E33" s="639"/>
      <c r="F33" s="639"/>
      <c r="G33" s="639"/>
      <c r="H33" s="639"/>
      <c r="I33" s="639"/>
      <c r="J33" s="639"/>
      <c r="K33" s="639"/>
      <c r="L33" s="639"/>
      <c r="M33" s="639"/>
      <c r="N33" s="639"/>
      <c r="O33" s="639"/>
      <c r="P33" s="639"/>
      <c r="Q33" s="640"/>
      <c r="R33" s="641">
        <v>3625849</v>
      </c>
      <c r="S33" s="644"/>
      <c r="T33" s="644"/>
      <c r="U33" s="644"/>
      <c r="V33" s="644"/>
      <c r="W33" s="644"/>
      <c r="X33" s="644"/>
      <c r="Y33" s="645"/>
      <c r="Z33" s="703">
        <v>3.5</v>
      </c>
      <c r="AA33" s="703"/>
      <c r="AB33" s="703"/>
      <c r="AC33" s="703"/>
      <c r="AD33" s="704" t="s">
        <v>121</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309</v>
      </c>
      <c r="CE33" s="682"/>
      <c r="CF33" s="682"/>
      <c r="CG33" s="682"/>
      <c r="CH33" s="682"/>
      <c r="CI33" s="682"/>
      <c r="CJ33" s="682"/>
      <c r="CK33" s="682"/>
      <c r="CL33" s="682"/>
      <c r="CM33" s="682"/>
      <c r="CN33" s="682"/>
      <c r="CO33" s="682"/>
      <c r="CP33" s="682"/>
      <c r="CQ33" s="683"/>
      <c r="CR33" s="641">
        <v>39171198</v>
      </c>
      <c r="CS33" s="642"/>
      <c r="CT33" s="642"/>
      <c r="CU33" s="642"/>
      <c r="CV33" s="642"/>
      <c r="CW33" s="642"/>
      <c r="CX33" s="642"/>
      <c r="CY33" s="643"/>
      <c r="CZ33" s="646">
        <v>40.1</v>
      </c>
      <c r="DA33" s="675"/>
      <c r="DB33" s="675"/>
      <c r="DC33" s="676"/>
      <c r="DD33" s="649">
        <v>34166127</v>
      </c>
      <c r="DE33" s="642"/>
      <c r="DF33" s="642"/>
      <c r="DG33" s="642"/>
      <c r="DH33" s="642"/>
      <c r="DI33" s="642"/>
      <c r="DJ33" s="642"/>
      <c r="DK33" s="643"/>
      <c r="DL33" s="649">
        <v>26863705</v>
      </c>
      <c r="DM33" s="642"/>
      <c r="DN33" s="642"/>
      <c r="DO33" s="642"/>
      <c r="DP33" s="642"/>
      <c r="DQ33" s="642"/>
      <c r="DR33" s="642"/>
      <c r="DS33" s="642"/>
      <c r="DT33" s="642"/>
      <c r="DU33" s="642"/>
      <c r="DV33" s="643"/>
      <c r="DW33" s="646">
        <v>44</v>
      </c>
      <c r="DX33" s="675"/>
      <c r="DY33" s="675"/>
      <c r="DZ33" s="675"/>
      <c r="EA33" s="675"/>
      <c r="EB33" s="675"/>
      <c r="EC33" s="677"/>
    </row>
    <row r="34" spans="2:133" ht="11.25" customHeight="1">
      <c r="B34" s="638" t="s">
        <v>310</v>
      </c>
      <c r="C34" s="639"/>
      <c r="D34" s="639"/>
      <c r="E34" s="639"/>
      <c r="F34" s="639"/>
      <c r="G34" s="639"/>
      <c r="H34" s="639"/>
      <c r="I34" s="639"/>
      <c r="J34" s="639"/>
      <c r="K34" s="639"/>
      <c r="L34" s="639"/>
      <c r="M34" s="639"/>
      <c r="N34" s="639"/>
      <c r="O34" s="639"/>
      <c r="P34" s="639"/>
      <c r="Q34" s="640"/>
      <c r="R34" s="641">
        <v>1404923</v>
      </c>
      <c r="S34" s="644"/>
      <c r="T34" s="644"/>
      <c r="U34" s="644"/>
      <c r="V34" s="644"/>
      <c r="W34" s="644"/>
      <c r="X34" s="644"/>
      <c r="Y34" s="645"/>
      <c r="Z34" s="703">
        <v>1.4</v>
      </c>
      <c r="AA34" s="703"/>
      <c r="AB34" s="703"/>
      <c r="AC34" s="703"/>
      <c r="AD34" s="704">
        <v>140721</v>
      </c>
      <c r="AE34" s="704"/>
      <c r="AF34" s="704"/>
      <c r="AG34" s="704"/>
      <c r="AH34" s="704"/>
      <c r="AI34" s="704"/>
      <c r="AJ34" s="704"/>
      <c r="AK34" s="704"/>
      <c r="AL34" s="646">
        <v>0.2</v>
      </c>
      <c r="AM34" s="647"/>
      <c r="AN34" s="647"/>
      <c r="AO34" s="705"/>
      <c r="AP34" s="214"/>
      <c r="AQ34" s="715" t="s">
        <v>311</v>
      </c>
      <c r="AR34" s="716"/>
      <c r="AS34" s="716"/>
      <c r="AT34" s="716"/>
      <c r="AU34" s="716"/>
      <c r="AV34" s="716"/>
      <c r="AW34" s="716"/>
      <c r="AX34" s="716"/>
      <c r="AY34" s="716"/>
      <c r="AZ34" s="716"/>
      <c r="BA34" s="716"/>
      <c r="BB34" s="716"/>
      <c r="BC34" s="716"/>
      <c r="BD34" s="716"/>
      <c r="BE34" s="716"/>
      <c r="BF34" s="717"/>
      <c r="BG34" s="715" t="s">
        <v>312</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313</v>
      </c>
      <c r="CE34" s="682"/>
      <c r="CF34" s="682"/>
      <c r="CG34" s="682"/>
      <c r="CH34" s="682"/>
      <c r="CI34" s="682"/>
      <c r="CJ34" s="682"/>
      <c r="CK34" s="682"/>
      <c r="CL34" s="682"/>
      <c r="CM34" s="682"/>
      <c r="CN34" s="682"/>
      <c r="CO34" s="682"/>
      <c r="CP34" s="682"/>
      <c r="CQ34" s="683"/>
      <c r="CR34" s="641">
        <v>15171840</v>
      </c>
      <c r="CS34" s="644"/>
      <c r="CT34" s="644"/>
      <c r="CU34" s="644"/>
      <c r="CV34" s="644"/>
      <c r="CW34" s="644"/>
      <c r="CX34" s="644"/>
      <c r="CY34" s="645"/>
      <c r="CZ34" s="646">
        <v>15.5</v>
      </c>
      <c r="DA34" s="675"/>
      <c r="DB34" s="675"/>
      <c r="DC34" s="676"/>
      <c r="DD34" s="649">
        <v>12515536</v>
      </c>
      <c r="DE34" s="644"/>
      <c r="DF34" s="644"/>
      <c r="DG34" s="644"/>
      <c r="DH34" s="644"/>
      <c r="DI34" s="644"/>
      <c r="DJ34" s="644"/>
      <c r="DK34" s="645"/>
      <c r="DL34" s="649">
        <v>11720631</v>
      </c>
      <c r="DM34" s="644"/>
      <c r="DN34" s="644"/>
      <c r="DO34" s="644"/>
      <c r="DP34" s="644"/>
      <c r="DQ34" s="644"/>
      <c r="DR34" s="644"/>
      <c r="DS34" s="644"/>
      <c r="DT34" s="644"/>
      <c r="DU34" s="644"/>
      <c r="DV34" s="645"/>
      <c r="DW34" s="646">
        <v>19.2</v>
      </c>
      <c r="DX34" s="675"/>
      <c r="DY34" s="675"/>
      <c r="DZ34" s="675"/>
      <c r="EA34" s="675"/>
      <c r="EB34" s="675"/>
      <c r="EC34" s="677"/>
    </row>
    <row r="35" spans="2:133" ht="11.25" customHeight="1">
      <c r="B35" s="638" t="s">
        <v>314</v>
      </c>
      <c r="C35" s="639"/>
      <c r="D35" s="639"/>
      <c r="E35" s="639"/>
      <c r="F35" s="639"/>
      <c r="G35" s="639"/>
      <c r="H35" s="639"/>
      <c r="I35" s="639"/>
      <c r="J35" s="639"/>
      <c r="K35" s="639"/>
      <c r="L35" s="639"/>
      <c r="M35" s="639"/>
      <c r="N35" s="639"/>
      <c r="O35" s="639"/>
      <c r="P35" s="639"/>
      <c r="Q35" s="640"/>
      <c r="R35" s="641">
        <v>5453504</v>
      </c>
      <c r="S35" s="644"/>
      <c r="T35" s="644"/>
      <c r="U35" s="644"/>
      <c r="V35" s="644"/>
      <c r="W35" s="644"/>
      <c r="X35" s="644"/>
      <c r="Y35" s="645"/>
      <c r="Z35" s="703">
        <v>5.3</v>
      </c>
      <c r="AA35" s="703"/>
      <c r="AB35" s="703"/>
      <c r="AC35" s="703"/>
      <c r="AD35" s="704" t="s">
        <v>233</v>
      </c>
      <c r="AE35" s="704"/>
      <c r="AF35" s="704"/>
      <c r="AG35" s="704"/>
      <c r="AH35" s="704"/>
      <c r="AI35" s="704"/>
      <c r="AJ35" s="704"/>
      <c r="AK35" s="704"/>
      <c r="AL35" s="646" t="s">
        <v>121</v>
      </c>
      <c r="AM35" s="647"/>
      <c r="AN35" s="647"/>
      <c r="AO35" s="705"/>
      <c r="AP35" s="214"/>
      <c r="AQ35" s="709" t="s">
        <v>315</v>
      </c>
      <c r="AR35" s="710"/>
      <c r="AS35" s="710"/>
      <c r="AT35" s="710"/>
      <c r="AU35" s="710"/>
      <c r="AV35" s="710"/>
      <c r="AW35" s="710"/>
      <c r="AX35" s="710"/>
      <c r="AY35" s="711"/>
      <c r="AZ35" s="706">
        <v>12876358</v>
      </c>
      <c r="BA35" s="707"/>
      <c r="BB35" s="707"/>
      <c r="BC35" s="707"/>
      <c r="BD35" s="707"/>
      <c r="BE35" s="707"/>
      <c r="BF35" s="708"/>
      <c r="BG35" s="712" t="s">
        <v>316</v>
      </c>
      <c r="BH35" s="713"/>
      <c r="BI35" s="713"/>
      <c r="BJ35" s="713"/>
      <c r="BK35" s="713"/>
      <c r="BL35" s="713"/>
      <c r="BM35" s="713"/>
      <c r="BN35" s="713"/>
      <c r="BO35" s="713"/>
      <c r="BP35" s="713"/>
      <c r="BQ35" s="713"/>
      <c r="BR35" s="713"/>
      <c r="BS35" s="713"/>
      <c r="BT35" s="713"/>
      <c r="BU35" s="714"/>
      <c r="BV35" s="706">
        <v>1899266</v>
      </c>
      <c r="BW35" s="707"/>
      <c r="BX35" s="707"/>
      <c r="BY35" s="707"/>
      <c r="BZ35" s="707"/>
      <c r="CA35" s="707"/>
      <c r="CB35" s="708"/>
      <c r="CD35" s="685" t="s">
        <v>317</v>
      </c>
      <c r="CE35" s="682"/>
      <c r="CF35" s="682"/>
      <c r="CG35" s="682"/>
      <c r="CH35" s="682"/>
      <c r="CI35" s="682"/>
      <c r="CJ35" s="682"/>
      <c r="CK35" s="682"/>
      <c r="CL35" s="682"/>
      <c r="CM35" s="682"/>
      <c r="CN35" s="682"/>
      <c r="CO35" s="682"/>
      <c r="CP35" s="682"/>
      <c r="CQ35" s="683"/>
      <c r="CR35" s="641">
        <v>1028765</v>
      </c>
      <c r="CS35" s="642"/>
      <c r="CT35" s="642"/>
      <c r="CU35" s="642"/>
      <c r="CV35" s="642"/>
      <c r="CW35" s="642"/>
      <c r="CX35" s="642"/>
      <c r="CY35" s="643"/>
      <c r="CZ35" s="646">
        <v>1.1000000000000001</v>
      </c>
      <c r="DA35" s="675"/>
      <c r="DB35" s="675"/>
      <c r="DC35" s="676"/>
      <c r="DD35" s="649">
        <v>938407</v>
      </c>
      <c r="DE35" s="642"/>
      <c r="DF35" s="642"/>
      <c r="DG35" s="642"/>
      <c r="DH35" s="642"/>
      <c r="DI35" s="642"/>
      <c r="DJ35" s="642"/>
      <c r="DK35" s="643"/>
      <c r="DL35" s="649">
        <v>938407</v>
      </c>
      <c r="DM35" s="642"/>
      <c r="DN35" s="642"/>
      <c r="DO35" s="642"/>
      <c r="DP35" s="642"/>
      <c r="DQ35" s="642"/>
      <c r="DR35" s="642"/>
      <c r="DS35" s="642"/>
      <c r="DT35" s="642"/>
      <c r="DU35" s="642"/>
      <c r="DV35" s="643"/>
      <c r="DW35" s="646">
        <v>1.5</v>
      </c>
      <c r="DX35" s="675"/>
      <c r="DY35" s="675"/>
      <c r="DZ35" s="675"/>
      <c r="EA35" s="675"/>
      <c r="EB35" s="675"/>
      <c r="EC35" s="677"/>
    </row>
    <row r="36" spans="2:133" ht="11.25" customHeight="1">
      <c r="B36" s="638" t="s">
        <v>318</v>
      </c>
      <c r="C36" s="639"/>
      <c r="D36" s="639"/>
      <c r="E36" s="639"/>
      <c r="F36" s="639"/>
      <c r="G36" s="639"/>
      <c r="H36" s="639"/>
      <c r="I36" s="639"/>
      <c r="J36" s="639"/>
      <c r="K36" s="639"/>
      <c r="L36" s="639"/>
      <c r="M36" s="639"/>
      <c r="N36" s="639"/>
      <c r="O36" s="639"/>
      <c r="P36" s="639"/>
      <c r="Q36" s="640"/>
      <c r="R36" s="641" t="s">
        <v>121</v>
      </c>
      <c r="S36" s="644"/>
      <c r="T36" s="644"/>
      <c r="U36" s="644"/>
      <c r="V36" s="644"/>
      <c r="W36" s="644"/>
      <c r="X36" s="644"/>
      <c r="Y36" s="645"/>
      <c r="Z36" s="703" t="s">
        <v>121</v>
      </c>
      <c r="AA36" s="703"/>
      <c r="AB36" s="703"/>
      <c r="AC36" s="703"/>
      <c r="AD36" s="704" t="s">
        <v>121</v>
      </c>
      <c r="AE36" s="704"/>
      <c r="AF36" s="704"/>
      <c r="AG36" s="704"/>
      <c r="AH36" s="704"/>
      <c r="AI36" s="704"/>
      <c r="AJ36" s="704"/>
      <c r="AK36" s="704"/>
      <c r="AL36" s="646" t="s">
        <v>121</v>
      </c>
      <c r="AM36" s="647"/>
      <c r="AN36" s="647"/>
      <c r="AO36" s="705"/>
      <c r="AQ36" s="678" t="s">
        <v>319</v>
      </c>
      <c r="AR36" s="679"/>
      <c r="AS36" s="679"/>
      <c r="AT36" s="679"/>
      <c r="AU36" s="679"/>
      <c r="AV36" s="679"/>
      <c r="AW36" s="679"/>
      <c r="AX36" s="679"/>
      <c r="AY36" s="680"/>
      <c r="AZ36" s="641">
        <v>1662286</v>
      </c>
      <c r="BA36" s="644"/>
      <c r="BB36" s="644"/>
      <c r="BC36" s="644"/>
      <c r="BD36" s="642"/>
      <c r="BE36" s="642"/>
      <c r="BF36" s="681"/>
      <c r="BG36" s="685" t="s">
        <v>320</v>
      </c>
      <c r="BH36" s="682"/>
      <c r="BI36" s="682"/>
      <c r="BJ36" s="682"/>
      <c r="BK36" s="682"/>
      <c r="BL36" s="682"/>
      <c r="BM36" s="682"/>
      <c r="BN36" s="682"/>
      <c r="BO36" s="682"/>
      <c r="BP36" s="682"/>
      <c r="BQ36" s="682"/>
      <c r="BR36" s="682"/>
      <c r="BS36" s="682"/>
      <c r="BT36" s="682"/>
      <c r="BU36" s="683"/>
      <c r="BV36" s="641">
        <v>462789</v>
      </c>
      <c r="BW36" s="644"/>
      <c r="BX36" s="644"/>
      <c r="BY36" s="644"/>
      <c r="BZ36" s="644"/>
      <c r="CA36" s="644"/>
      <c r="CB36" s="684"/>
      <c r="CD36" s="685" t="s">
        <v>321</v>
      </c>
      <c r="CE36" s="682"/>
      <c r="CF36" s="682"/>
      <c r="CG36" s="682"/>
      <c r="CH36" s="682"/>
      <c r="CI36" s="682"/>
      <c r="CJ36" s="682"/>
      <c r="CK36" s="682"/>
      <c r="CL36" s="682"/>
      <c r="CM36" s="682"/>
      <c r="CN36" s="682"/>
      <c r="CO36" s="682"/>
      <c r="CP36" s="682"/>
      <c r="CQ36" s="683"/>
      <c r="CR36" s="641">
        <v>9912570</v>
      </c>
      <c r="CS36" s="644"/>
      <c r="CT36" s="644"/>
      <c r="CU36" s="644"/>
      <c r="CV36" s="644"/>
      <c r="CW36" s="644"/>
      <c r="CX36" s="644"/>
      <c r="CY36" s="645"/>
      <c r="CZ36" s="646">
        <v>10.1</v>
      </c>
      <c r="DA36" s="675"/>
      <c r="DB36" s="675"/>
      <c r="DC36" s="676"/>
      <c r="DD36" s="649">
        <v>8957495</v>
      </c>
      <c r="DE36" s="644"/>
      <c r="DF36" s="644"/>
      <c r="DG36" s="644"/>
      <c r="DH36" s="644"/>
      <c r="DI36" s="644"/>
      <c r="DJ36" s="644"/>
      <c r="DK36" s="645"/>
      <c r="DL36" s="649">
        <v>7233458</v>
      </c>
      <c r="DM36" s="644"/>
      <c r="DN36" s="644"/>
      <c r="DO36" s="644"/>
      <c r="DP36" s="644"/>
      <c r="DQ36" s="644"/>
      <c r="DR36" s="644"/>
      <c r="DS36" s="644"/>
      <c r="DT36" s="644"/>
      <c r="DU36" s="644"/>
      <c r="DV36" s="645"/>
      <c r="DW36" s="646">
        <v>11.8</v>
      </c>
      <c r="DX36" s="675"/>
      <c r="DY36" s="675"/>
      <c r="DZ36" s="675"/>
      <c r="EA36" s="675"/>
      <c r="EB36" s="675"/>
      <c r="EC36" s="677"/>
    </row>
    <row r="37" spans="2:133" ht="11.25" customHeight="1">
      <c r="B37" s="638" t="s">
        <v>322</v>
      </c>
      <c r="C37" s="639"/>
      <c r="D37" s="639"/>
      <c r="E37" s="639"/>
      <c r="F37" s="639"/>
      <c r="G37" s="639"/>
      <c r="H37" s="639"/>
      <c r="I37" s="639"/>
      <c r="J37" s="639"/>
      <c r="K37" s="639"/>
      <c r="L37" s="639"/>
      <c r="M37" s="639"/>
      <c r="N37" s="639"/>
      <c r="O37" s="639"/>
      <c r="P37" s="639"/>
      <c r="Q37" s="640"/>
      <c r="R37" s="641">
        <v>2627704</v>
      </c>
      <c r="S37" s="644"/>
      <c r="T37" s="644"/>
      <c r="U37" s="644"/>
      <c r="V37" s="644"/>
      <c r="W37" s="644"/>
      <c r="X37" s="644"/>
      <c r="Y37" s="645"/>
      <c r="Z37" s="703">
        <v>2.6</v>
      </c>
      <c r="AA37" s="703"/>
      <c r="AB37" s="703"/>
      <c r="AC37" s="703"/>
      <c r="AD37" s="704" t="s">
        <v>121</v>
      </c>
      <c r="AE37" s="704"/>
      <c r="AF37" s="704"/>
      <c r="AG37" s="704"/>
      <c r="AH37" s="704"/>
      <c r="AI37" s="704"/>
      <c r="AJ37" s="704"/>
      <c r="AK37" s="704"/>
      <c r="AL37" s="646" t="s">
        <v>121</v>
      </c>
      <c r="AM37" s="647"/>
      <c r="AN37" s="647"/>
      <c r="AO37" s="705"/>
      <c r="AQ37" s="678" t="s">
        <v>323</v>
      </c>
      <c r="AR37" s="679"/>
      <c r="AS37" s="679"/>
      <c r="AT37" s="679"/>
      <c r="AU37" s="679"/>
      <c r="AV37" s="679"/>
      <c r="AW37" s="679"/>
      <c r="AX37" s="679"/>
      <c r="AY37" s="680"/>
      <c r="AZ37" s="641">
        <v>366358</v>
      </c>
      <c r="BA37" s="644"/>
      <c r="BB37" s="644"/>
      <c r="BC37" s="644"/>
      <c r="BD37" s="642"/>
      <c r="BE37" s="642"/>
      <c r="BF37" s="681"/>
      <c r="BG37" s="685" t="s">
        <v>324</v>
      </c>
      <c r="BH37" s="682"/>
      <c r="BI37" s="682"/>
      <c r="BJ37" s="682"/>
      <c r="BK37" s="682"/>
      <c r="BL37" s="682"/>
      <c r="BM37" s="682"/>
      <c r="BN37" s="682"/>
      <c r="BO37" s="682"/>
      <c r="BP37" s="682"/>
      <c r="BQ37" s="682"/>
      <c r="BR37" s="682"/>
      <c r="BS37" s="682"/>
      <c r="BT37" s="682"/>
      <c r="BU37" s="683"/>
      <c r="BV37" s="641">
        <v>50960</v>
      </c>
      <c r="BW37" s="644"/>
      <c r="BX37" s="644"/>
      <c r="BY37" s="644"/>
      <c r="BZ37" s="644"/>
      <c r="CA37" s="644"/>
      <c r="CB37" s="684"/>
      <c r="CD37" s="685" t="s">
        <v>325</v>
      </c>
      <c r="CE37" s="682"/>
      <c r="CF37" s="682"/>
      <c r="CG37" s="682"/>
      <c r="CH37" s="682"/>
      <c r="CI37" s="682"/>
      <c r="CJ37" s="682"/>
      <c r="CK37" s="682"/>
      <c r="CL37" s="682"/>
      <c r="CM37" s="682"/>
      <c r="CN37" s="682"/>
      <c r="CO37" s="682"/>
      <c r="CP37" s="682"/>
      <c r="CQ37" s="683"/>
      <c r="CR37" s="641">
        <v>3870508</v>
      </c>
      <c r="CS37" s="642"/>
      <c r="CT37" s="642"/>
      <c r="CU37" s="642"/>
      <c r="CV37" s="642"/>
      <c r="CW37" s="642"/>
      <c r="CX37" s="642"/>
      <c r="CY37" s="643"/>
      <c r="CZ37" s="646">
        <v>4</v>
      </c>
      <c r="DA37" s="675"/>
      <c r="DB37" s="675"/>
      <c r="DC37" s="676"/>
      <c r="DD37" s="649">
        <v>3870508</v>
      </c>
      <c r="DE37" s="642"/>
      <c r="DF37" s="642"/>
      <c r="DG37" s="642"/>
      <c r="DH37" s="642"/>
      <c r="DI37" s="642"/>
      <c r="DJ37" s="642"/>
      <c r="DK37" s="643"/>
      <c r="DL37" s="649">
        <v>3846845</v>
      </c>
      <c r="DM37" s="642"/>
      <c r="DN37" s="642"/>
      <c r="DO37" s="642"/>
      <c r="DP37" s="642"/>
      <c r="DQ37" s="642"/>
      <c r="DR37" s="642"/>
      <c r="DS37" s="642"/>
      <c r="DT37" s="642"/>
      <c r="DU37" s="642"/>
      <c r="DV37" s="643"/>
      <c r="DW37" s="646">
        <v>6.3</v>
      </c>
      <c r="DX37" s="675"/>
      <c r="DY37" s="675"/>
      <c r="DZ37" s="675"/>
      <c r="EA37" s="675"/>
      <c r="EB37" s="675"/>
      <c r="EC37" s="677"/>
    </row>
    <row r="38" spans="2:133" ht="11.25" customHeight="1">
      <c r="B38" s="653" t="s">
        <v>326</v>
      </c>
      <c r="C38" s="654"/>
      <c r="D38" s="654"/>
      <c r="E38" s="654"/>
      <c r="F38" s="654"/>
      <c r="G38" s="654"/>
      <c r="H38" s="654"/>
      <c r="I38" s="654"/>
      <c r="J38" s="654"/>
      <c r="K38" s="654"/>
      <c r="L38" s="654"/>
      <c r="M38" s="654"/>
      <c r="N38" s="654"/>
      <c r="O38" s="654"/>
      <c r="P38" s="654"/>
      <c r="Q38" s="655"/>
      <c r="R38" s="656">
        <v>102389785</v>
      </c>
      <c r="S38" s="693"/>
      <c r="T38" s="693"/>
      <c r="U38" s="693"/>
      <c r="V38" s="693"/>
      <c r="W38" s="693"/>
      <c r="X38" s="693"/>
      <c r="Y38" s="698"/>
      <c r="Z38" s="699">
        <v>100</v>
      </c>
      <c r="AA38" s="699"/>
      <c r="AB38" s="699"/>
      <c r="AC38" s="699"/>
      <c r="AD38" s="700">
        <v>58442877</v>
      </c>
      <c r="AE38" s="700"/>
      <c r="AF38" s="700"/>
      <c r="AG38" s="700"/>
      <c r="AH38" s="700"/>
      <c r="AI38" s="700"/>
      <c r="AJ38" s="700"/>
      <c r="AK38" s="700"/>
      <c r="AL38" s="659">
        <v>100</v>
      </c>
      <c r="AM38" s="701"/>
      <c r="AN38" s="701"/>
      <c r="AO38" s="702"/>
      <c r="AQ38" s="678" t="s">
        <v>327</v>
      </c>
      <c r="AR38" s="679"/>
      <c r="AS38" s="679"/>
      <c r="AT38" s="679"/>
      <c r="AU38" s="679"/>
      <c r="AV38" s="679"/>
      <c r="AW38" s="679"/>
      <c r="AX38" s="679"/>
      <c r="AY38" s="680"/>
      <c r="AZ38" s="641">
        <v>4184</v>
      </c>
      <c r="BA38" s="644"/>
      <c r="BB38" s="644"/>
      <c r="BC38" s="644"/>
      <c r="BD38" s="642"/>
      <c r="BE38" s="642"/>
      <c r="BF38" s="681"/>
      <c r="BG38" s="685" t="s">
        <v>328</v>
      </c>
      <c r="BH38" s="682"/>
      <c r="BI38" s="682"/>
      <c r="BJ38" s="682"/>
      <c r="BK38" s="682"/>
      <c r="BL38" s="682"/>
      <c r="BM38" s="682"/>
      <c r="BN38" s="682"/>
      <c r="BO38" s="682"/>
      <c r="BP38" s="682"/>
      <c r="BQ38" s="682"/>
      <c r="BR38" s="682"/>
      <c r="BS38" s="682"/>
      <c r="BT38" s="682"/>
      <c r="BU38" s="683"/>
      <c r="BV38" s="641">
        <v>80237</v>
      </c>
      <c r="BW38" s="644"/>
      <c r="BX38" s="644"/>
      <c r="BY38" s="644"/>
      <c r="BZ38" s="644"/>
      <c r="CA38" s="644"/>
      <c r="CB38" s="684"/>
      <c r="CD38" s="685" t="s">
        <v>329</v>
      </c>
      <c r="CE38" s="682"/>
      <c r="CF38" s="682"/>
      <c r="CG38" s="682"/>
      <c r="CH38" s="682"/>
      <c r="CI38" s="682"/>
      <c r="CJ38" s="682"/>
      <c r="CK38" s="682"/>
      <c r="CL38" s="682"/>
      <c r="CM38" s="682"/>
      <c r="CN38" s="682"/>
      <c r="CO38" s="682"/>
      <c r="CP38" s="682"/>
      <c r="CQ38" s="683"/>
      <c r="CR38" s="641">
        <v>10843530</v>
      </c>
      <c r="CS38" s="644"/>
      <c r="CT38" s="644"/>
      <c r="CU38" s="644"/>
      <c r="CV38" s="644"/>
      <c r="CW38" s="644"/>
      <c r="CX38" s="644"/>
      <c r="CY38" s="645"/>
      <c r="CZ38" s="646">
        <v>11.1</v>
      </c>
      <c r="DA38" s="675"/>
      <c r="DB38" s="675"/>
      <c r="DC38" s="676"/>
      <c r="DD38" s="649">
        <v>9599943</v>
      </c>
      <c r="DE38" s="644"/>
      <c r="DF38" s="644"/>
      <c r="DG38" s="644"/>
      <c r="DH38" s="644"/>
      <c r="DI38" s="644"/>
      <c r="DJ38" s="644"/>
      <c r="DK38" s="645"/>
      <c r="DL38" s="649">
        <v>6971209</v>
      </c>
      <c r="DM38" s="644"/>
      <c r="DN38" s="644"/>
      <c r="DO38" s="644"/>
      <c r="DP38" s="644"/>
      <c r="DQ38" s="644"/>
      <c r="DR38" s="644"/>
      <c r="DS38" s="644"/>
      <c r="DT38" s="644"/>
      <c r="DU38" s="644"/>
      <c r="DV38" s="645"/>
      <c r="DW38" s="646">
        <v>11.4</v>
      </c>
      <c r="DX38" s="675"/>
      <c r="DY38" s="675"/>
      <c r="DZ38" s="675"/>
      <c r="EA38" s="675"/>
      <c r="EB38" s="675"/>
      <c r="EC38" s="677"/>
    </row>
    <row r="39" spans="2:133" ht="11.25" customHeight="1">
      <c r="AQ39" s="678" t="s">
        <v>330</v>
      </c>
      <c r="AR39" s="679"/>
      <c r="AS39" s="679"/>
      <c r="AT39" s="679"/>
      <c r="AU39" s="679"/>
      <c r="AV39" s="679"/>
      <c r="AW39" s="679"/>
      <c r="AX39" s="679"/>
      <c r="AY39" s="680"/>
      <c r="AZ39" s="641" t="s">
        <v>130</v>
      </c>
      <c r="BA39" s="644"/>
      <c r="BB39" s="644"/>
      <c r="BC39" s="644"/>
      <c r="BD39" s="642"/>
      <c r="BE39" s="642"/>
      <c r="BF39" s="681"/>
      <c r="BG39" s="686" t="s">
        <v>331</v>
      </c>
      <c r="BH39" s="687"/>
      <c r="BI39" s="687"/>
      <c r="BJ39" s="687"/>
      <c r="BK39" s="687"/>
      <c r="BL39" s="215"/>
      <c r="BM39" s="682" t="s">
        <v>332</v>
      </c>
      <c r="BN39" s="682"/>
      <c r="BO39" s="682"/>
      <c r="BP39" s="682"/>
      <c r="BQ39" s="682"/>
      <c r="BR39" s="682"/>
      <c r="BS39" s="682"/>
      <c r="BT39" s="682"/>
      <c r="BU39" s="683"/>
      <c r="BV39" s="641">
        <v>107</v>
      </c>
      <c r="BW39" s="644"/>
      <c r="BX39" s="644"/>
      <c r="BY39" s="644"/>
      <c r="BZ39" s="644"/>
      <c r="CA39" s="644"/>
      <c r="CB39" s="684"/>
      <c r="CD39" s="685" t="s">
        <v>333</v>
      </c>
      <c r="CE39" s="682"/>
      <c r="CF39" s="682"/>
      <c r="CG39" s="682"/>
      <c r="CH39" s="682"/>
      <c r="CI39" s="682"/>
      <c r="CJ39" s="682"/>
      <c r="CK39" s="682"/>
      <c r="CL39" s="682"/>
      <c r="CM39" s="682"/>
      <c r="CN39" s="682"/>
      <c r="CO39" s="682"/>
      <c r="CP39" s="682"/>
      <c r="CQ39" s="683"/>
      <c r="CR39" s="641">
        <v>2214493</v>
      </c>
      <c r="CS39" s="642"/>
      <c r="CT39" s="642"/>
      <c r="CU39" s="642"/>
      <c r="CV39" s="642"/>
      <c r="CW39" s="642"/>
      <c r="CX39" s="642"/>
      <c r="CY39" s="643"/>
      <c r="CZ39" s="646">
        <v>2.2999999999999998</v>
      </c>
      <c r="DA39" s="675"/>
      <c r="DB39" s="675"/>
      <c r="DC39" s="676"/>
      <c r="DD39" s="649">
        <v>2154746</v>
      </c>
      <c r="DE39" s="642"/>
      <c r="DF39" s="642"/>
      <c r="DG39" s="642"/>
      <c r="DH39" s="642"/>
      <c r="DI39" s="642"/>
      <c r="DJ39" s="642"/>
      <c r="DK39" s="643"/>
      <c r="DL39" s="649" t="s">
        <v>233</v>
      </c>
      <c r="DM39" s="642"/>
      <c r="DN39" s="642"/>
      <c r="DO39" s="642"/>
      <c r="DP39" s="642"/>
      <c r="DQ39" s="642"/>
      <c r="DR39" s="642"/>
      <c r="DS39" s="642"/>
      <c r="DT39" s="642"/>
      <c r="DU39" s="642"/>
      <c r="DV39" s="643"/>
      <c r="DW39" s="646" t="s">
        <v>233</v>
      </c>
      <c r="DX39" s="675"/>
      <c r="DY39" s="675"/>
      <c r="DZ39" s="675"/>
      <c r="EA39" s="675"/>
      <c r="EB39" s="675"/>
      <c r="EC39" s="677"/>
    </row>
    <row r="40" spans="2:133" ht="11.25" customHeight="1">
      <c r="AQ40" s="678" t="s">
        <v>334</v>
      </c>
      <c r="AR40" s="679"/>
      <c r="AS40" s="679"/>
      <c r="AT40" s="679"/>
      <c r="AU40" s="679"/>
      <c r="AV40" s="679"/>
      <c r="AW40" s="679"/>
      <c r="AX40" s="679"/>
      <c r="AY40" s="680"/>
      <c r="AZ40" s="641">
        <v>4260907</v>
      </c>
      <c r="BA40" s="644"/>
      <c r="BB40" s="644"/>
      <c r="BC40" s="644"/>
      <c r="BD40" s="642"/>
      <c r="BE40" s="642"/>
      <c r="BF40" s="681"/>
      <c r="BG40" s="686"/>
      <c r="BH40" s="687"/>
      <c r="BI40" s="687"/>
      <c r="BJ40" s="687"/>
      <c r="BK40" s="687"/>
      <c r="BL40" s="215"/>
      <c r="BM40" s="682" t="s">
        <v>335</v>
      </c>
      <c r="BN40" s="682"/>
      <c r="BO40" s="682"/>
      <c r="BP40" s="682"/>
      <c r="BQ40" s="682"/>
      <c r="BR40" s="682"/>
      <c r="BS40" s="682"/>
      <c r="BT40" s="682"/>
      <c r="BU40" s="683"/>
      <c r="BV40" s="641">
        <v>95</v>
      </c>
      <c r="BW40" s="644"/>
      <c r="BX40" s="644"/>
      <c r="BY40" s="644"/>
      <c r="BZ40" s="644"/>
      <c r="CA40" s="644"/>
      <c r="CB40" s="684"/>
      <c r="CD40" s="685" t="s">
        <v>336</v>
      </c>
      <c r="CE40" s="682"/>
      <c r="CF40" s="682"/>
      <c r="CG40" s="682"/>
      <c r="CH40" s="682"/>
      <c r="CI40" s="682"/>
      <c r="CJ40" s="682"/>
      <c r="CK40" s="682"/>
      <c r="CL40" s="682"/>
      <c r="CM40" s="682"/>
      <c r="CN40" s="682"/>
      <c r="CO40" s="682"/>
      <c r="CP40" s="682"/>
      <c r="CQ40" s="683"/>
      <c r="CR40" s="641" t="s">
        <v>233</v>
      </c>
      <c r="CS40" s="644"/>
      <c r="CT40" s="644"/>
      <c r="CU40" s="644"/>
      <c r="CV40" s="644"/>
      <c r="CW40" s="644"/>
      <c r="CX40" s="644"/>
      <c r="CY40" s="645"/>
      <c r="CZ40" s="646" t="s">
        <v>233</v>
      </c>
      <c r="DA40" s="675"/>
      <c r="DB40" s="675"/>
      <c r="DC40" s="676"/>
      <c r="DD40" s="649" t="s">
        <v>121</v>
      </c>
      <c r="DE40" s="644"/>
      <c r="DF40" s="644"/>
      <c r="DG40" s="644"/>
      <c r="DH40" s="644"/>
      <c r="DI40" s="644"/>
      <c r="DJ40" s="644"/>
      <c r="DK40" s="645"/>
      <c r="DL40" s="649" t="s">
        <v>233</v>
      </c>
      <c r="DM40" s="644"/>
      <c r="DN40" s="644"/>
      <c r="DO40" s="644"/>
      <c r="DP40" s="644"/>
      <c r="DQ40" s="644"/>
      <c r="DR40" s="644"/>
      <c r="DS40" s="644"/>
      <c r="DT40" s="644"/>
      <c r="DU40" s="644"/>
      <c r="DV40" s="645"/>
      <c r="DW40" s="646" t="s">
        <v>121</v>
      </c>
      <c r="DX40" s="675"/>
      <c r="DY40" s="675"/>
      <c r="DZ40" s="675"/>
      <c r="EA40" s="675"/>
      <c r="EB40" s="675"/>
      <c r="EC40" s="677"/>
    </row>
    <row r="41" spans="2:133" ht="11.25" customHeight="1">
      <c r="AQ41" s="690" t="s">
        <v>337</v>
      </c>
      <c r="AR41" s="691"/>
      <c r="AS41" s="691"/>
      <c r="AT41" s="691"/>
      <c r="AU41" s="691"/>
      <c r="AV41" s="691"/>
      <c r="AW41" s="691"/>
      <c r="AX41" s="691"/>
      <c r="AY41" s="692"/>
      <c r="AZ41" s="656">
        <v>6582623</v>
      </c>
      <c r="BA41" s="693"/>
      <c r="BB41" s="693"/>
      <c r="BC41" s="693"/>
      <c r="BD41" s="657"/>
      <c r="BE41" s="657"/>
      <c r="BF41" s="694"/>
      <c r="BG41" s="688"/>
      <c r="BH41" s="689"/>
      <c r="BI41" s="689"/>
      <c r="BJ41" s="689"/>
      <c r="BK41" s="689"/>
      <c r="BL41" s="216"/>
      <c r="BM41" s="695" t="s">
        <v>338</v>
      </c>
      <c r="BN41" s="695"/>
      <c r="BO41" s="695"/>
      <c r="BP41" s="695"/>
      <c r="BQ41" s="695"/>
      <c r="BR41" s="695"/>
      <c r="BS41" s="695"/>
      <c r="BT41" s="695"/>
      <c r="BU41" s="696"/>
      <c r="BV41" s="656">
        <v>278</v>
      </c>
      <c r="BW41" s="693"/>
      <c r="BX41" s="693"/>
      <c r="BY41" s="693"/>
      <c r="BZ41" s="693"/>
      <c r="CA41" s="693"/>
      <c r="CB41" s="697"/>
      <c r="CD41" s="685" t="s">
        <v>339</v>
      </c>
      <c r="CE41" s="682"/>
      <c r="CF41" s="682"/>
      <c r="CG41" s="682"/>
      <c r="CH41" s="682"/>
      <c r="CI41" s="682"/>
      <c r="CJ41" s="682"/>
      <c r="CK41" s="682"/>
      <c r="CL41" s="682"/>
      <c r="CM41" s="682"/>
      <c r="CN41" s="682"/>
      <c r="CO41" s="682"/>
      <c r="CP41" s="682"/>
      <c r="CQ41" s="683"/>
      <c r="CR41" s="641" t="s">
        <v>121</v>
      </c>
      <c r="CS41" s="642"/>
      <c r="CT41" s="642"/>
      <c r="CU41" s="642"/>
      <c r="CV41" s="642"/>
      <c r="CW41" s="642"/>
      <c r="CX41" s="642"/>
      <c r="CY41" s="643"/>
      <c r="CZ41" s="646" t="s">
        <v>233</v>
      </c>
      <c r="DA41" s="675"/>
      <c r="DB41" s="675"/>
      <c r="DC41" s="676"/>
      <c r="DD41" s="649" t="s">
        <v>121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341</v>
      </c>
      <c r="CE42" s="639"/>
      <c r="CF42" s="639"/>
      <c r="CG42" s="639"/>
      <c r="CH42" s="639"/>
      <c r="CI42" s="639"/>
      <c r="CJ42" s="639"/>
      <c r="CK42" s="639"/>
      <c r="CL42" s="639"/>
      <c r="CM42" s="639"/>
      <c r="CN42" s="639"/>
      <c r="CO42" s="639"/>
      <c r="CP42" s="639"/>
      <c r="CQ42" s="640"/>
      <c r="CR42" s="641">
        <v>6763947</v>
      </c>
      <c r="CS42" s="644"/>
      <c r="CT42" s="644"/>
      <c r="CU42" s="644"/>
      <c r="CV42" s="644"/>
      <c r="CW42" s="644"/>
      <c r="CX42" s="644"/>
      <c r="CY42" s="645"/>
      <c r="CZ42" s="646">
        <v>6.9</v>
      </c>
      <c r="DA42" s="647"/>
      <c r="DB42" s="647"/>
      <c r="DC42" s="648"/>
      <c r="DD42" s="649">
        <v>2077616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343</v>
      </c>
      <c r="CE43" s="639"/>
      <c r="CF43" s="639"/>
      <c r="CG43" s="639"/>
      <c r="CH43" s="639"/>
      <c r="CI43" s="639"/>
      <c r="CJ43" s="639"/>
      <c r="CK43" s="639"/>
      <c r="CL43" s="639"/>
      <c r="CM43" s="639"/>
      <c r="CN43" s="639"/>
      <c r="CO43" s="639"/>
      <c r="CP43" s="639"/>
      <c r="CQ43" s="640"/>
      <c r="CR43" s="641">
        <v>187027</v>
      </c>
      <c r="CS43" s="642"/>
      <c r="CT43" s="642"/>
      <c r="CU43" s="642"/>
      <c r="CV43" s="642"/>
      <c r="CW43" s="642"/>
      <c r="CX43" s="642"/>
      <c r="CY43" s="643"/>
      <c r="CZ43" s="646">
        <v>0.2</v>
      </c>
      <c r="DA43" s="675"/>
      <c r="DB43" s="675"/>
      <c r="DC43" s="676"/>
      <c r="DD43" s="649">
        <v>155399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344</v>
      </c>
      <c r="CD44" s="669" t="s">
        <v>295</v>
      </c>
      <c r="CE44" s="670"/>
      <c r="CF44" s="638" t="s">
        <v>345</v>
      </c>
      <c r="CG44" s="639"/>
      <c r="CH44" s="639"/>
      <c r="CI44" s="639"/>
      <c r="CJ44" s="639"/>
      <c r="CK44" s="639"/>
      <c r="CL44" s="639"/>
      <c r="CM44" s="639"/>
      <c r="CN44" s="639"/>
      <c r="CO44" s="639"/>
      <c r="CP44" s="639"/>
      <c r="CQ44" s="640"/>
      <c r="CR44" s="641">
        <v>6730856</v>
      </c>
      <c r="CS44" s="644"/>
      <c r="CT44" s="644"/>
      <c r="CU44" s="644"/>
      <c r="CV44" s="644"/>
      <c r="CW44" s="644"/>
      <c r="CX44" s="644"/>
      <c r="CY44" s="645"/>
      <c r="CZ44" s="646">
        <v>6.9</v>
      </c>
      <c r="DA44" s="647"/>
      <c r="DB44" s="647"/>
      <c r="DC44" s="648"/>
      <c r="DD44" s="649">
        <v>2044525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346</v>
      </c>
      <c r="CG45" s="639"/>
      <c r="CH45" s="639"/>
      <c r="CI45" s="639"/>
      <c r="CJ45" s="639"/>
      <c r="CK45" s="639"/>
      <c r="CL45" s="639"/>
      <c r="CM45" s="639"/>
      <c r="CN45" s="639"/>
      <c r="CO45" s="639"/>
      <c r="CP45" s="639"/>
      <c r="CQ45" s="640"/>
      <c r="CR45" s="641">
        <v>949075</v>
      </c>
      <c r="CS45" s="642"/>
      <c r="CT45" s="642"/>
      <c r="CU45" s="642"/>
      <c r="CV45" s="642"/>
      <c r="CW45" s="642"/>
      <c r="CX45" s="642"/>
      <c r="CY45" s="643"/>
      <c r="CZ45" s="646">
        <v>1</v>
      </c>
      <c r="DA45" s="675"/>
      <c r="DB45" s="675"/>
      <c r="DC45" s="676"/>
      <c r="DD45" s="649">
        <v>59276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347</v>
      </c>
      <c r="CG46" s="639"/>
      <c r="CH46" s="639"/>
      <c r="CI46" s="639"/>
      <c r="CJ46" s="639"/>
      <c r="CK46" s="639"/>
      <c r="CL46" s="639"/>
      <c r="CM46" s="639"/>
      <c r="CN46" s="639"/>
      <c r="CO46" s="639"/>
      <c r="CP46" s="639"/>
      <c r="CQ46" s="640"/>
      <c r="CR46" s="641">
        <v>5593494</v>
      </c>
      <c r="CS46" s="644"/>
      <c r="CT46" s="644"/>
      <c r="CU46" s="644"/>
      <c r="CV46" s="644"/>
      <c r="CW46" s="644"/>
      <c r="CX46" s="644"/>
      <c r="CY46" s="645"/>
      <c r="CZ46" s="646">
        <v>5.7</v>
      </c>
      <c r="DA46" s="647"/>
      <c r="DB46" s="647"/>
      <c r="DC46" s="648"/>
      <c r="DD46" s="649">
        <v>1796962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348</v>
      </c>
      <c r="CG47" s="639"/>
      <c r="CH47" s="639"/>
      <c r="CI47" s="639"/>
      <c r="CJ47" s="639"/>
      <c r="CK47" s="639"/>
      <c r="CL47" s="639"/>
      <c r="CM47" s="639"/>
      <c r="CN47" s="639"/>
      <c r="CO47" s="639"/>
      <c r="CP47" s="639"/>
      <c r="CQ47" s="640"/>
      <c r="CR47" s="641">
        <v>33091</v>
      </c>
      <c r="CS47" s="642"/>
      <c r="CT47" s="642"/>
      <c r="CU47" s="642"/>
      <c r="CV47" s="642"/>
      <c r="CW47" s="642"/>
      <c r="CX47" s="642"/>
      <c r="CY47" s="643"/>
      <c r="CZ47" s="646">
        <v>0</v>
      </c>
      <c r="DA47" s="675"/>
      <c r="DB47" s="675"/>
      <c r="DC47" s="676"/>
      <c r="DD47" s="649">
        <v>33091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349</v>
      </c>
      <c r="CG48" s="639"/>
      <c r="CH48" s="639"/>
      <c r="CI48" s="639"/>
      <c r="CJ48" s="639"/>
      <c r="CK48" s="639"/>
      <c r="CL48" s="639"/>
      <c r="CM48" s="639"/>
      <c r="CN48" s="639"/>
      <c r="CO48" s="639"/>
      <c r="CP48" s="639"/>
      <c r="CQ48" s="640"/>
      <c r="CR48" s="641" t="s">
        <v>121</v>
      </c>
      <c r="CS48" s="644"/>
      <c r="CT48" s="644"/>
      <c r="CU48" s="644"/>
      <c r="CV48" s="644"/>
      <c r="CW48" s="644"/>
      <c r="CX48" s="644"/>
      <c r="CY48" s="645"/>
      <c r="CZ48" s="646" t="s">
        <v>233</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350</v>
      </c>
      <c r="CE49" s="654"/>
      <c r="CF49" s="654"/>
      <c r="CG49" s="654"/>
      <c r="CH49" s="654"/>
      <c r="CI49" s="654"/>
      <c r="CJ49" s="654"/>
      <c r="CK49" s="654"/>
      <c r="CL49" s="654"/>
      <c r="CM49" s="654"/>
      <c r="CN49" s="654"/>
      <c r="CO49" s="654"/>
      <c r="CP49" s="654"/>
      <c r="CQ49" s="655"/>
      <c r="CR49" s="656">
        <v>97764527</v>
      </c>
      <c r="CS49" s="657"/>
      <c r="CT49" s="657"/>
      <c r="CU49" s="657"/>
      <c r="CV49" s="657"/>
      <c r="CW49" s="657"/>
      <c r="CX49" s="657"/>
      <c r="CY49" s="658"/>
      <c r="CZ49" s="659">
        <v>100</v>
      </c>
      <c r="DA49" s="660"/>
      <c r="DB49" s="660"/>
      <c r="DC49" s="661"/>
      <c r="DD49" s="662">
        <v>67424963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C09yGZN+Z4h6R0v1kwgDqGfHxOvuEpGOKvkgigDiXtoLIeQzGf2t7heHpDY7e6a4yClJjZjHlLelEP28bgTlnA==" saltValue="jCKlTh9nL8aTXMthWJeCO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352</v>
      </c>
      <c r="DK2" s="1180"/>
      <c r="DL2" s="1180"/>
      <c r="DM2" s="1180"/>
      <c r="DN2" s="1180"/>
      <c r="DO2" s="1181"/>
      <c r="DP2" s="229"/>
      <c r="DQ2" s="1179" t="s">
        <v>353</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354</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356</v>
      </c>
      <c r="B5" s="1065"/>
      <c r="C5" s="1065"/>
      <c r="D5" s="1065"/>
      <c r="E5" s="1065"/>
      <c r="F5" s="1065"/>
      <c r="G5" s="1065"/>
      <c r="H5" s="1065"/>
      <c r="I5" s="1065"/>
      <c r="J5" s="1065"/>
      <c r="K5" s="1065"/>
      <c r="L5" s="1065"/>
      <c r="M5" s="1065"/>
      <c r="N5" s="1065"/>
      <c r="O5" s="1065"/>
      <c r="P5" s="1066"/>
      <c r="Q5" s="1070" t="s">
        <v>357</v>
      </c>
      <c r="R5" s="1071"/>
      <c r="S5" s="1071"/>
      <c r="T5" s="1071"/>
      <c r="U5" s="1072"/>
      <c r="V5" s="1070" t="s">
        <v>358</v>
      </c>
      <c r="W5" s="1071"/>
      <c r="X5" s="1071"/>
      <c r="Y5" s="1071"/>
      <c r="Z5" s="1072"/>
      <c r="AA5" s="1070" t="s">
        <v>359</v>
      </c>
      <c r="AB5" s="1071"/>
      <c r="AC5" s="1071"/>
      <c r="AD5" s="1071"/>
      <c r="AE5" s="1071"/>
      <c r="AF5" s="1182" t="s">
        <v>360</v>
      </c>
      <c r="AG5" s="1071"/>
      <c r="AH5" s="1071"/>
      <c r="AI5" s="1071"/>
      <c r="AJ5" s="1086"/>
      <c r="AK5" s="1071" t="s">
        <v>361</v>
      </c>
      <c r="AL5" s="1071"/>
      <c r="AM5" s="1071"/>
      <c r="AN5" s="1071"/>
      <c r="AO5" s="1072"/>
      <c r="AP5" s="1070" t="s">
        <v>362</v>
      </c>
      <c r="AQ5" s="1071"/>
      <c r="AR5" s="1071"/>
      <c r="AS5" s="1071"/>
      <c r="AT5" s="1072"/>
      <c r="AU5" s="1070" t="s">
        <v>363</v>
      </c>
      <c r="AV5" s="1071"/>
      <c r="AW5" s="1071"/>
      <c r="AX5" s="1071"/>
      <c r="AY5" s="1086"/>
      <c r="AZ5" s="236"/>
      <c r="BA5" s="236"/>
      <c r="BB5" s="236"/>
      <c r="BC5" s="236"/>
      <c r="BD5" s="236"/>
      <c r="BE5" s="237"/>
      <c r="BF5" s="237"/>
      <c r="BG5" s="237"/>
      <c r="BH5" s="237"/>
      <c r="BI5" s="237"/>
      <c r="BJ5" s="237"/>
      <c r="BK5" s="237"/>
      <c r="BL5" s="237"/>
      <c r="BM5" s="237"/>
      <c r="BN5" s="237"/>
      <c r="BO5" s="237"/>
      <c r="BP5" s="237"/>
      <c r="BQ5" s="1064" t="s">
        <v>364</v>
      </c>
      <c r="BR5" s="1065"/>
      <c r="BS5" s="1065"/>
      <c r="BT5" s="1065"/>
      <c r="BU5" s="1065"/>
      <c r="BV5" s="1065"/>
      <c r="BW5" s="1065"/>
      <c r="BX5" s="1065"/>
      <c r="BY5" s="1065"/>
      <c r="BZ5" s="1065"/>
      <c r="CA5" s="1065"/>
      <c r="CB5" s="1065"/>
      <c r="CC5" s="1065"/>
      <c r="CD5" s="1065"/>
      <c r="CE5" s="1065"/>
      <c r="CF5" s="1065"/>
      <c r="CG5" s="1066"/>
      <c r="CH5" s="1070" t="s">
        <v>365</v>
      </c>
      <c r="CI5" s="1071"/>
      <c r="CJ5" s="1071"/>
      <c r="CK5" s="1071"/>
      <c r="CL5" s="1072"/>
      <c r="CM5" s="1070" t="s">
        <v>366</v>
      </c>
      <c r="CN5" s="1071"/>
      <c r="CO5" s="1071"/>
      <c r="CP5" s="1071"/>
      <c r="CQ5" s="1072"/>
      <c r="CR5" s="1070" t="s">
        <v>367</v>
      </c>
      <c r="CS5" s="1071"/>
      <c r="CT5" s="1071"/>
      <c r="CU5" s="1071"/>
      <c r="CV5" s="1072"/>
      <c r="CW5" s="1070" t="s">
        <v>368</v>
      </c>
      <c r="CX5" s="1071"/>
      <c r="CY5" s="1071"/>
      <c r="CZ5" s="1071"/>
      <c r="DA5" s="1072"/>
      <c r="DB5" s="1070" t="s">
        <v>369</v>
      </c>
      <c r="DC5" s="1071"/>
      <c r="DD5" s="1071"/>
      <c r="DE5" s="1071"/>
      <c r="DF5" s="1072"/>
      <c r="DG5" s="1167" t="s">
        <v>370</v>
      </c>
      <c r="DH5" s="1168"/>
      <c r="DI5" s="1168"/>
      <c r="DJ5" s="1168"/>
      <c r="DK5" s="1169"/>
      <c r="DL5" s="1167" t="s">
        <v>371</v>
      </c>
      <c r="DM5" s="1168"/>
      <c r="DN5" s="1168"/>
      <c r="DO5" s="1168"/>
      <c r="DP5" s="1169"/>
      <c r="DQ5" s="1070" t="s">
        <v>372</v>
      </c>
      <c r="DR5" s="1071"/>
      <c r="DS5" s="1071"/>
      <c r="DT5" s="1071"/>
      <c r="DU5" s="1072"/>
      <c r="DV5" s="1070" t="s">
        <v>363</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373</v>
      </c>
      <c r="C7" s="1120"/>
      <c r="D7" s="1120"/>
      <c r="E7" s="1120"/>
      <c r="F7" s="1120"/>
      <c r="G7" s="1120"/>
      <c r="H7" s="1120"/>
      <c r="I7" s="1120"/>
      <c r="J7" s="1120"/>
      <c r="K7" s="1120"/>
      <c r="L7" s="1120"/>
      <c r="M7" s="1120"/>
      <c r="N7" s="1120"/>
      <c r="O7" s="1120"/>
      <c r="P7" s="1121"/>
      <c r="Q7" s="1173">
        <v>101596</v>
      </c>
      <c r="R7" s="1174"/>
      <c r="S7" s="1174"/>
      <c r="T7" s="1174"/>
      <c r="U7" s="1174"/>
      <c r="V7" s="1174">
        <v>97472</v>
      </c>
      <c r="W7" s="1174"/>
      <c r="X7" s="1174"/>
      <c r="Y7" s="1174"/>
      <c r="Z7" s="1174"/>
      <c r="AA7" s="1174">
        <v>4124</v>
      </c>
      <c r="AB7" s="1174"/>
      <c r="AC7" s="1174"/>
      <c r="AD7" s="1174"/>
      <c r="AE7" s="1175"/>
      <c r="AF7" s="1176">
        <v>3766</v>
      </c>
      <c r="AG7" s="1177"/>
      <c r="AH7" s="1177"/>
      <c r="AI7" s="1177"/>
      <c r="AJ7" s="1178"/>
      <c r="AK7" s="1160">
        <v>3755</v>
      </c>
      <c r="AL7" s="1161"/>
      <c r="AM7" s="1161"/>
      <c r="AN7" s="1161"/>
      <c r="AO7" s="1161"/>
      <c r="AP7" s="1161">
        <v>56113</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558</v>
      </c>
      <c r="BS7" s="1164" t="s">
        <v>559</v>
      </c>
      <c r="BT7" s="1165"/>
      <c r="BU7" s="1165"/>
      <c r="BV7" s="1165"/>
      <c r="BW7" s="1165"/>
      <c r="BX7" s="1165"/>
      <c r="BY7" s="1165"/>
      <c r="BZ7" s="1165"/>
      <c r="CA7" s="1165"/>
      <c r="CB7" s="1165"/>
      <c r="CC7" s="1165"/>
      <c r="CD7" s="1165"/>
      <c r="CE7" s="1165"/>
      <c r="CF7" s="1165"/>
      <c r="CG7" s="1166"/>
      <c r="CH7" s="1157" t="s">
        <v>560</v>
      </c>
      <c r="CI7" s="1158"/>
      <c r="CJ7" s="1158"/>
      <c r="CK7" s="1158"/>
      <c r="CL7" s="1159"/>
      <c r="CM7" s="1157">
        <v>45</v>
      </c>
      <c r="CN7" s="1158"/>
      <c r="CO7" s="1158"/>
      <c r="CP7" s="1158"/>
      <c r="CQ7" s="1159"/>
      <c r="CR7" s="1157">
        <v>5</v>
      </c>
      <c r="CS7" s="1158"/>
      <c r="CT7" s="1158"/>
      <c r="CU7" s="1158"/>
      <c r="CV7" s="1159"/>
      <c r="CW7" s="1157">
        <v>0</v>
      </c>
      <c r="CX7" s="1158"/>
      <c r="CY7" s="1158"/>
      <c r="CZ7" s="1158"/>
      <c r="DA7" s="1159"/>
      <c r="DB7" s="1157">
        <v>0</v>
      </c>
      <c r="DC7" s="1158"/>
      <c r="DD7" s="1158"/>
      <c r="DE7" s="1158"/>
      <c r="DF7" s="1159"/>
      <c r="DG7" s="1157">
        <v>121</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t="s">
        <v>374</v>
      </c>
      <c r="C8" s="1107"/>
      <c r="D8" s="1107"/>
      <c r="E8" s="1107"/>
      <c r="F8" s="1107"/>
      <c r="G8" s="1107"/>
      <c r="H8" s="1107"/>
      <c r="I8" s="1107"/>
      <c r="J8" s="1107"/>
      <c r="K8" s="1107"/>
      <c r="L8" s="1107"/>
      <c r="M8" s="1107"/>
      <c r="N8" s="1107"/>
      <c r="O8" s="1107"/>
      <c r="P8" s="1108"/>
      <c r="Q8" s="1112">
        <v>601</v>
      </c>
      <c r="R8" s="1113"/>
      <c r="S8" s="1113"/>
      <c r="T8" s="1113"/>
      <c r="U8" s="1113"/>
      <c r="V8" s="1113">
        <v>205</v>
      </c>
      <c r="W8" s="1113"/>
      <c r="X8" s="1113"/>
      <c r="Y8" s="1113"/>
      <c r="Z8" s="1113"/>
      <c r="AA8" s="1113">
        <v>397</v>
      </c>
      <c r="AB8" s="1113"/>
      <c r="AC8" s="1113"/>
      <c r="AD8" s="1113"/>
      <c r="AE8" s="1114"/>
      <c r="AF8" s="1088">
        <v>5</v>
      </c>
      <c r="AG8" s="1089"/>
      <c r="AH8" s="1089"/>
      <c r="AI8" s="1089"/>
      <c r="AJ8" s="1090"/>
      <c r="AK8" s="1155">
        <v>288</v>
      </c>
      <c r="AL8" s="1156"/>
      <c r="AM8" s="1156"/>
      <c r="AN8" s="1156"/>
      <c r="AO8" s="1156"/>
      <c r="AP8" s="1156">
        <v>1125</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558</v>
      </c>
      <c r="BS8" s="1083" t="s">
        <v>561</v>
      </c>
      <c r="BT8" s="1084"/>
      <c r="BU8" s="1084"/>
      <c r="BV8" s="1084"/>
      <c r="BW8" s="1084"/>
      <c r="BX8" s="1084"/>
      <c r="BY8" s="1084"/>
      <c r="BZ8" s="1084"/>
      <c r="CA8" s="1084"/>
      <c r="CB8" s="1084"/>
      <c r="CC8" s="1084"/>
      <c r="CD8" s="1084"/>
      <c r="CE8" s="1084"/>
      <c r="CF8" s="1084"/>
      <c r="CG8" s="1085"/>
      <c r="CH8" s="1058">
        <v>34</v>
      </c>
      <c r="CI8" s="1059"/>
      <c r="CJ8" s="1059"/>
      <c r="CK8" s="1059"/>
      <c r="CL8" s="1060"/>
      <c r="CM8" s="1058">
        <v>656</v>
      </c>
      <c r="CN8" s="1059"/>
      <c r="CO8" s="1059"/>
      <c r="CP8" s="1059"/>
      <c r="CQ8" s="1060"/>
      <c r="CR8" s="1058">
        <v>50</v>
      </c>
      <c r="CS8" s="1059"/>
      <c r="CT8" s="1059"/>
      <c r="CU8" s="1059"/>
      <c r="CV8" s="1060"/>
      <c r="CW8" s="1058">
        <v>0</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c r="A9" s="241">
        <v>3</v>
      </c>
      <c r="B9" s="1106" t="s">
        <v>375</v>
      </c>
      <c r="C9" s="1107"/>
      <c r="D9" s="1107"/>
      <c r="E9" s="1107"/>
      <c r="F9" s="1107"/>
      <c r="G9" s="1107"/>
      <c r="H9" s="1107"/>
      <c r="I9" s="1107"/>
      <c r="J9" s="1107"/>
      <c r="K9" s="1107"/>
      <c r="L9" s="1107"/>
      <c r="M9" s="1107"/>
      <c r="N9" s="1107"/>
      <c r="O9" s="1107"/>
      <c r="P9" s="1108"/>
      <c r="Q9" s="1112">
        <v>808</v>
      </c>
      <c r="R9" s="1113"/>
      <c r="S9" s="1113"/>
      <c r="T9" s="1113"/>
      <c r="U9" s="1113"/>
      <c r="V9" s="1113">
        <v>694</v>
      </c>
      <c r="W9" s="1113"/>
      <c r="X9" s="1113"/>
      <c r="Y9" s="1113"/>
      <c r="Z9" s="1113"/>
      <c r="AA9" s="1113">
        <v>114</v>
      </c>
      <c r="AB9" s="1113"/>
      <c r="AC9" s="1113"/>
      <c r="AD9" s="1113"/>
      <c r="AE9" s="1114"/>
      <c r="AF9" s="1088" t="s">
        <v>121</v>
      </c>
      <c r="AG9" s="1089"/>
      <c r="AH9" s="1089"/>
      <c r="AI9" s="1089"/>
      <c r="AJ9" s="1090"/>
      <c r="AK9" s="1155">
        <v>130</v>
      </c>
      <c r="AL9" s="1156"/>
      <c r="AM9" s="1156"/>
      <c r="AN9" s="1156"/>
      <c r="AO9" s="1156"/>
      <c r="AP9" s="1156">
        <v>292</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558</v>
      </c>
      <c r="BS9" s="1083" t="s">
        <v>562</v>
      </c>
      <c r="BT9" s="1084"/>
      <c r="BU9" s="1084"/>
      <c r="BV9" s="1084"/>
      <c r="BW9" s="1084"/>
      <c r="BX9" s="1084"/>
      <c r="BY9" s="1084"/>
      <c r="BZ9" s="1084"/>
      <c r="CA9" s="1084"/>
      <c r="CB9" s="1084"/>
      <c r="CC9" s="1084"/>
      <c r="CD9" s="1084"/>
      <c r="CE9" s="1084"/>
      <c r="CF9" s="1084"/>
      <c r="CG9" s="1085"/>
      <c r="CH9" s="1058">
        <v>30</v>
      </c>
      <c r="CI9" s="1059"/>
      <c r="CJ9" s="1059"/>
      <c r="CK9" s="1059"/>
      <c r="CL9" s="1060"/>
      <c r="CM9" s="1058">
        <v>119</v>
      </c>
      <c r="CN9" s="1059"/>
      <c r="CO9" s="1059"/>
      <c r="CP9" s="1059"/>
      <c r="CQ9" s="1060"/>
      <c r="CR9" s="1058">
        <v>50</v>
      </c>
      <c r="CS9" s="1059"/>
      <c r="CT9" s="1059"/>
      <c r="CU9" s="1059"/>
      <c r="CV9" s="1060"/>
      <c r="CW9" s="1058">
        <v>0</v>
      </c>
      <c r="CX9" s="1059"/>
      <c r="CY9" s="1059"/>
      <c r="CZ9" s="1059"/>
      <c r="DA9" s="1060"/>
      <c r="DB9" s="1058">
        <v>0</v>
      </c>
      <c r="DC9" s="1059"/>
      <c r="DD9" s="1059"/>
      <c r="DE9" s="1059"/>
      <c r="DF9" s="1060"/>
      <c r="DG9" s="1058">
        <v>0</v>
      </c>
      <c r="DH9" s="1059"/>
      <c r="DI9" s="1059"/>
      <c r="DJ9" s="1059"/>
      <c r="DK9" s="1060"/>
      <c r="DL9" s="1058">
        <v>0</v>
      </c>
      <c r="DM9" s="1059"/>
      <c r="DN9" s="1059"/>
      <c r="DO9" s="1059"/>
      <c r="DP9" s="1060"/>
      <c r="DQ9" s="1058">
        <v>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t="s">
        <v>558</v>
      </c>
      <c r="BS10" s="1083" t="s">
        <v>563</v>
      </c>
      <c r="BT10" s="1084"/>
      <c r="BU10" s="1084"/>
      <c r="BV10" s="1084"/>
      <c r="BW10" s="1084"/>
      <c r="BX10" s="1084"/>
      <c r="BY10" s="1084"/>
      <c r="BZ10" s="1084"/>
      <c r="CA10" s="1084"/>
      <c r="CB10" s="1084"/>
      <c r="CC10" s="1084"/>
      <c r="CD10" s="1084"/>
      <c r="CE10" s="1084"/>
      <c r="CF10" s="1084"/>
      <c r="CG10" s="1085"/>
      <c r="CH10" s="1058">
        <v>29</v>
      </c>
      <c r="CI10" s="1059"/>
      <c r="CJ10" s="1059"/>
      <c r="CK10" s="1059"/>
      <c r="CL10" s="1060"/>
      <c r="CM10" s="1058">
        <v>431</v>
      </c>
      <c r="CN10" s="1059"/>
      <c r="CO10" s="1059"/>
      <c r="CP10" s="1059"/>
      <c r="CQ10" s="1060"/>
      <c r="CR10" s="1058">
        <v>200</v>
      </c>
      <c r="CS10" s="1059"/>
      <c r="CT10" s="1059"/>
      <c r="CU10" s="1059"/>
      <c r="CV10" s="1060"/>
      <c r="CW10" s="1058">
        <v>0</v>
      </c>
      <c r="CX10" s="1059"/>
      <c r="CY10" s="1059"/>
      <c r="CZ10" s="1059"/>
      <c r="DA10" s="1060"/>
      <c r="DB10" s="1058">
        <v>0</v>
      </c>
      <c r="DC10" s="1059"/>
      <c r="DD10" s="1059"/>
      <c r="DE10" s="1059"/>
      <c r="DF10" s="1060"/>
      <c r="DG10" s="1058">
        <v>0</v>
      </c>
      <c r="DH10" s="1059"/>
      <c r="DI10" s="1059"/>
      <c r="DJ10" s="1059"/>
      <c r="DK10" s="1060"/>
      <c r="DL10" s="1058">
        <v>0</v>
      </c>
      <c r="DM10" s="1059"/>
      <c r="DN10" s="1059"/>
      <c r="DO10" s="1059"/>
      <c r="DP10" s="1060"/>
      <c r="DQ10" s="1058">
        <v>0</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t="s">
        <v>558</v>
      </c>
      <c r="BS11" s="1083" t="s">
        <v>564</v>
      </c>
      <c r="BT11" s="1084"/>
      <c r="BU11" s="1084"/>
      <c r="BV11" s="1084"/>
      <c r="BW11" s="1084"/>
      <c r="BX11" s="1084"/>
      <c r="BY11" s="1084"/>
      <c r="BZ11" s="1084"/>
      <c r="CA11" s="1084"/>
      <c r="CB11" s="1084"/>
      <c r="CC11" s="1084"/>
      <c r="CD11" s="1084"/>
      <c r="CE11" s="1084"/>
      <c r="CF11" s="1084"/>
      <c r="CG11" s="1085"/>
      <c r="CH11" s="1058">
        <v>9</v>
      </c>
      <c r="CI11" s="1059"/>
      <c r="CJ11" s="1059"/>
      <c r="CK11" s="1059"/>
      <c r="CL11" s="1060"/>
      <c r="CM11" s="1058">
        <v>1380</v>
      </c>
      <c r="CN11" s="1059"/>
      <c r="CO11" s="1059"/>
      <c r="CP11" s="1059"/>
      <c r="CQ11" s="1060"/>
      <c r="CR11" s="1058">
        <v>1292</v>
      </c>
      <c r="CS11" s="1059"/>
      <c r="CT11" s="1059"/>
      <c r="CU11" s="1059"/>
      <c r="CV11" s="1060"/>
      <c r="CW11" s="1058">
        <v>0</v>
      </c>
      <c r="CX11" s="1059"/>
      <c r="CY11" s="1059"/>
      <c r="CZ11" s="1059"/>
      <c r="DA11" s="1060"/>
      <c r="DB11" s="1058">
        <v>77</v>
      </c>
      <c r="DC11" s="1059"/>
      <c r="DD11" s="1059"/>
      <c r="DE11" s="1059"/>
      <c r="DF11" s="1060"/>
      <c r="DG11" s="1058">
        <v>0</v>
      </c>
      <c r="DH11" s="1059"/>
      <c r="DI11" s="1059"/>
      <c r="DJ11" s="1059"/>
      <c r="DK11" s="1060"/>
      <c r="DL11" s="1058">
        <v>0</v>
      </c>
      <c r="DM11" s="1059"/>
      <c r="DN11" s="1059"/>
      <c r="DO11" s="1059"/>
      <c r="DP11" s="1060"/>
      <c r="DQ11" s="1058">
        <v>0</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103005</v>
      </c>
      <c r="R23" s="1138"/>
      <c r="S23" s="1138"/>
      <c r="T23" s="1138"/>
      <c r="U23" s="1138"/>
      <c r="V23" s="1138">
        <v>98371</v>
      </c>
      <c r="W23" s="1138"/>
      <c r="X23" s="1138"/>
      <c r="Y23" s="1138"/>
      <c r="Z23" s="1138"/>
      <c r="AA23" s="1138">
        <v>4635</v>
      </c>
      <c r="AB23" s="1138"/>
      <c r="AC23" s="1138"/>
      <c r="AD23" s="1138"/>
      <c r="AE23" s="1139"/>
      <c r="AF23" s="1140">
        <v>3771</v>
      </c>
      <c r="AG23" s="1138"/>
      <c r="AH23" s="1138"/>
      <c r="AI23" s="1138"/>
      <c r="AJ23" s="1141"/>
      <c r="AK23" s="1142"/>
      <c r="AL23" s="1143"/>
      <c r="AM23" s="1143"/>
      <c r="AN23" s="1143"/>
      <c r="AO23" s="1143"/>
      <c r="AP23" s="1138">
        <v>57530</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356</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363</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55</v>
      </c>
      <c r="R28" s="1123"/>
      <c r="S28" s="1123"/>
      <c r="T28" s="1123"/>
      <c r="U28" s="1123"/>
      <c r="V28" s="1123">
        <v>27</v>
      </c>
      <c r="W28" s="1123"/>
      <c r="X28" s="1123"/>
      <c r="Y28" s="1123"/>
      <c r="Z28" s="1123"/>
      <c r="AA28" s="1123">
        <v>28</v>
      </c>
      <c r="AB28" s="1123"/>
      <c r="AC28" s="1123"/>
      <c r="AD28" s="1123"/>
      <c r="AE28" s="1124"/>
      <c r="AF28" s="1125">
        <v>28</v>
      </c>
      <c r="AG28" s="1123"/>
      <c r="AH28" s="1123"/>
      <c r="AI28" s="1123"/>
      <c r="AJ28" s="1126"/>
      <c r="AK28" s="1127">
        <v>0</v>
      </c>
      <c r="AL28" s="1115"/>
      <c r="AM28" s="1115"/>
      <c r="AN28" s="1115"/>
      <c r="AO28" s="1115"/>
      <c r="AP28" s="1115">
        <v>0</v>
      </c>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41958</v>
      </c>
      <c r="R29" s="1113"/>
      <c r="S29" s="1113"/>
      <c r="T29" s="1113"/>
      <c r="U29" s="1113"/>
      <c r="V29" s="1113">
        <v>40059</v>
      </c>
      <c r="W29" s="1113"/>
      <c r="X29" s="1113"/>
      <c r="Y29" s="1113"/>
      <c r="Z29" s="1113"/>
      <c r="AA29" s="1113">
        <v>1899</v>
      </c>
      <c r="AB29" s="1113"/>
      <c r="AC29" s="1113"/>
      <c r="AD29" s="1113"/>
      <c r="AE29" s="1114"/>
      <c r="AF29" s="1088">
        <v>1899</v>
      </c>
      <c r="AG29" s="1089"/>
      <c r="AH29" s="1089"/>
      <c r="AI29" s="1089"/>
      <c r="AJ29" s="1090"/>
      <c r="AK29" s="1049">
        <v>3991</v>
      </c>
      <c r="AL29" s="1040"/>
      <c r="AM29" s="1040"/>
      <c r="AN29" s="1040"/>
      <c r="AO29" s="1040"/>
      <c r="AP29" s="1050">
        <v>0</v>
      </c>
      <c r="AQ29" s="1048"/>
      <c r="AR29" s="1048"/>
      <c r="AS29" s="1048"/>
      <c r="AT29" s="1049"/>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22400</v>
      </c>
      <c r="R30" s="1113"/>
      <c r="S30" s="1113"/>
      <c r="T30" s="1113"/>
      <c r="U30" s="1113"/>
      <c r="V30" s="1113">
        <v>20973</v>
      </c>
      <c r="W30" s="1113"/>
      <c r="X30" s="1113"/>
      <c r="Y30" s="1113"/>
      <c r="Z30" s="1113"/>
      <c r="AA30" s="1113">
        <v>1427</v>
      </c>
      <c r="AB30" s="1113"/>
      <c r="AC30" s="1113"/>
      <c r="AD30" s="1113"/>
      <c r="AE30" s="1114"/>
      <c r="AF30" s="1088">
        <v>1427</v>
      </c>
      <c r="AG30" s="1089"/>
      <c r="AH30" s="1089"/>
      <c r="AI30" s="1089"/>
      <c r="AJ30" s="1090"/>
      <c r="AK30" s="1049">
        <v>3586</v>
      </c>
      <c r="AL30" s="1040"/>
      <c r="AM30" s="1040"/>
      <c r="AN30" s="1040"/>
      <c r="AO30" s="1040"/>
      <c r="AP30" s="1050">
        <v>0</v>
      </c>
      <c r="AQ30" s="1048"/>
      <c r="AR30" s="1048"/>
      <c r="AS30" s="1048"/>
      <c r="AT30" s="1049"/>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4178</v>
      </c>
      <c r="R31" s="1113"/>
      <c r="S31" s="1113"/>
      <c r="T31" s="1113"/>
      <c r="U31" s="1113"/>
      <c r="V31" s="1113">
        <v>4166</v>
      </c>
      <c r="W31" s="1113"/>
      <c r="X31" s="1113"/>
      <c r="Y31" s="1113"/>
      <c r="Z31" s="1113"/>
      <c r="AA31" s="1113">
        <v>13</v>
      </c>
      <c r="AB31" s="1113"/>
      <c r="AC31" s="1113"/>
      <c r="AD31" s="1113"/>
      <c r="AE31" s="1114"/>
      <c r="AF31" s="1088">
        <v>13</v>
      </c>
      <c r="AG31" s="1089"/>
      <c r="AH31" s="1089"/>
      <c r="AI31" s="1089"/>
      <c r="AJ31" s="1090"/>
      <c r="AK31" s="1049">
        <v>543</v>
      </c>
      <c r="AL31" s="1040"/>
      <c r="AM31" s="1040"/>
      <c r="AN31" s="1040"/>
      <c r="AO31" s="1040"/>
      <c r="AP31" s="1050">
        <v>0</v>
      </c>
      <c r="AQ31" s="1048"/>
      <c r="AR31" s="1048"/>
      <c r="AS31" s="1048"/>
      <c r="AT31" s="1049"/>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393</v>
      </c>
      <c r="C32" s="1107"/>
      <c r="D32" s="1107"/>
      <c r="E32" s="1107"/>
      <c r="F32" s="1107"/>
      <c r="G32" s="1107"/>
      <c r="H32" s="1107"/>
      <c r="I32" s="1107"/>
      <c r="J32" s="1107"/>
      <c r="K32" s="1107"/>
      <c r="L32" s="1107"/>
      <c r="M32" s="1107"/>
      <c r="N32" s="1107"/>
      <c r="O32" s="1107"/>
      <c r="P32" s="1108"/>
      <c r="Q32" s="1112">
        <v>6462</v>
      </c>
      <c r="R32" s="1113"/>
      <c r="S32" s="1113"/>
      <c r="T32" s="1113"/>
      <c r="U32" s="1113"/>
      <c r="V32" s="1113">
        <v>5695</v>
      </c>
      <c r="W32" s="1113"/>
      <c r="X32" s="1113"/>
      <c r="Y32" s="1113"/>
      <c r="Z32" s="1113"/>
      <c r="AA32" s="1113">
        <v>767</v>
      </c>
      <c r="AB32" s="1113"/>
      <c r="AC32" s="1113"/>
      <c r="AD32" s="1113"/>
      <c r="AE32" s="1114"/>
      <c r="AF32" s="1088">
        <v>5799</v>
      </c>
      <c r="AG32" s="1089"/>
      <c r="AH32" s="1089"/>
      <c r="AI32" s="1089"/>
      <c r="AJ32" s="1090"/>
      <c r="AK32" s="1049">
        <v>43</v>
      </c>
      <c r="AL32" s="1040"/>
      <c r="AM32" s="1040"/>
      <c r="AN32" s="1040"/>
      <c r="AO32" s="1040"/>
      <c r="AP32" s="1040">
        <v>5310</v>
      </c>
      <c r="AQ32" s="1040"/>
      <c r="AR32" s="1040"/>
      <c r="AS32" s="1040"/>
      <c r="AT32" s="1040"/>
      <c r="AU32" s="1040">
        <v>0</v>
      </c>
      <c r="AV32" s="1040"/>
      <c r="AW32" s="1040"/>
      <c r="AX32" s="1040"/>
      <c r="AY32" s="1040"/>
      <c r="AZ32" s="1111"/>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5213</v>
      </c>
      <c r="R33" s="1113"/>
      <c r="S33" s="1113"/>
      <c r="T33" s="1113"/>
      <c r="U33" s="1113"/>
      <c r="V33" s="1113">
        <v>5373</v>
      </c>
      <c r="W33" s="1113"/>
      <c r="X33" s="1113"/>
      <c r="Y33" s="1113"/>
      <c r="Z33" s="1113"/>
      <c r="AA33" s="1113">
        <v>-159</v>
      </c>
      <c r="AB33" s="1113"/>
      <c r="AC33" s="1113"/>
      <c r="AD33" s="1113"/>
      <c r="AE33" s="1114"/>
      <c r="AF33" s="1088">
        <v>1843</v>
      </c>
      <c r="AG33" s="1089"/>
      <c r="AH33" s="1089"/>
      <c r="AI33" s="1089"/>
      <c r="AJ33" s="1090"/>
      <c r="AK33" s="1049">
        <v>1662</v>
      </c>
      <c r="AL33" s="1040"/>
      <c r="AM33" s="1040"/>
      <c r="AN33" s="1040"/>
      <c r="AO33" s="1040"/>
      <c r="AP33" s="1040">
        <v>18675</v>
      </c>
      <c r="AQ33" s="1040"/>
      <c r="AR33" s="1040"/>
      <c r="AS33" s="1040"/>
      <c r="AT33" s="1040"/>
      <c r="AU33" s="1040">
        <v>2288</v>
      </c>
      <c r="AV33" s="1040"/>
      <c r="AW33" s="1040"/>
      <c r="AX33" s="1040"/>
      <c r="AY33" s="1040"/>
      <c r="AZ33" s="1111"/>
      <c r="BA33" s="1111"/>
      <c r="BB33" s="1111"/>
      <c r="BC33" s="1111"/>
      <c r="BD33" s="1111"/>
      <c r="BE33" s="1101" t="s">
        <v>394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396</v>
      </c>
      <c r="C34" s="1107"/>
      <c r="D34" s="1107"/>
      <c r="E34" s="1107"/>
      <c r="F34" s="1107"/>
      <c r="G34" s="1107"/>
      <c r="H34" s="1107"/>
      <c r="I34" s="1107"/>
      <c r="J34" s="1107"/>
      <c r="K34" s="1107"/>
      <c r="L34" s="1107"/>
      <c r="M34" s="1107"/>
      <c r="N34" s="1107"/>
      <c r="O34" s="1107"/>
      <c r="P34" s="1108"/>
      <c r="Q34" s="1112">
        <v>1771</v>
      </c>
      <c r="R34" s="1113"/>
      <c r="S34" s="1113"/>
      <c r="T34" s="1113"/>
      <c r="U34" s="1113"/>
      <c r="V34" s="1113">
        <v>1859</v>
      </c>
      <c r="W34" s="1113"/>
      <c r="X34" s="1113"/>
      <c r="Y34" s="1113"/>
      <c r="Z34" s="1113"/>
      <c r="AA34" s="1113">
        <v>-88</v>
      </c>
      <c r="AB34" s="1113"/>
      <c r="AC34" s="1113"/>
      <c r="AD34" s="1113"/>
      <c r="AE34" s="1114"/>
      <c r="AF34" s="1088">
        <v>246</v>
      </c>
      <c r="AG34" s="1089"/>
      <c r="AH34" s="1089"/>
      <c r="AI34" s="1089"/>
      <c r="AJ34" s="1090"/>
      <c r="AK34" s="1049">
        <v>366</v>
      </c>
      <c r="AL34" s="1040"/>
      <c r="AM34" s="1040"/>
      <c r="AN34" s="1040"/>
      <c r="AO34" s="1040"/>
      <c r="AP34" s="1040">
        <v>0</v>
      </c>
      <c r="AQ34" s="1040"/>
      <c r="AR34" s="1040"/>
      <c r="AS34" s="1040"/>
      <c r="AT34" s="1040"/>
      <c r="AU34" s="1040">
        <v>0</v>
      </c>
      <c r="AV34" s="1040"/>
      <c r="AW34" s="1040"/>
      <c r="AX34" s="1040"/>
      <c r="AY34" s="1040"/>
      <c r="AZ34" s="1111"/>
      <c r="BA34" s="1111"/>
      <c r="BB34" s="1111"/>
      <c r="BC34" s="1111"/>
      <c r="BD34" s="1111"/>
      <c r="BE34" s="1101" t="s">
        <v>394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398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11255</v>
      </c>
      <c r="AG63" s="1028"/>
      <c r="AH63" s="1028"/>
      <c r="AI63" s="1028"/>
      <c r="AJ63" s="1099"/>
      <c r="AK63" s="1100"/>
      <c r="AL63" s="1032"/>
      <c r="AM63" s="1032"/>
      <c r="AN63" s="1032"/>
      <c r="AO63" s="1032"/>
      <c r="AP63" s="1028">
        <v>23985</v>
      </c>
      <c r="AQ63" s="1028"/>
      <c r="AR63" s="1028"/>
      <c r="AS63" s="1028"/>
      <c r="AT63" s="1028"/>
      <c r="AU63" s="1028">
        <v>2288</v>
      </c>
      <c r="AV63" s="1028"/>
      <c r="AW63" s="1028"/>
      <c r="AX63" s="1028"/>
      <c r="AY63" s="1028"/>
      <c r="AZ63" s="1094"/>
      <c r="BA63" s="1094"/>
      <c r="BB63" s="1094"/>
      <c r="BC63" s="1094"/>
      <c r="BD63" s="1094"/>
      <c r="BE63" s="1029"/>
      <c r="BF63" s="1029"/>
      <c r="BG63" s="1029"/>
      <c r="BH63" s="1029"/>
      <c r="BI63" s="1030"/>
      <c r="BJ63" s="1095" t="s">
        <v>399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401</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382</v>
      </c>
      <c r="W66" s="1071"/>
      <c r="X66" s="1071"/>
      <c r="Y66" s="1071"/>
      <c r="Z66" s="1072"/>
      <c r="AA66" s="1070" t="s">
        <v>383</v>
      </c>
      <c r="AB66" s="1071"/>
      <c r="AC66" s="1071"/>
      <c r="AD66" s="1071"/>
      <c r="AE66" s="1072"/>
      <c r="AF66" s="1076" t="s">
        <v>384</v>
      </c>
      <c r="AG66" s="1077"/>
      <c r="AH66" s="1077"/>
      <c r="AI66" s="1077"/>
      <c r="AJ66" s="1078"/>
      <c r="AK66" s="1070" t="s">
        <v>385</v>
      </c>
      <c r="AL66" s="1065"/>
      <c r="AM66" s="1065"/>
      <c r="AN66" s="1065"/>
      <c r="AO66" s="1066"/>
      <c r="AP66" s="1070" t="s">
        <v>386</v>
      </c>
      <c r="AQ66" s="1071"/>
      <c r="AR66" s="1071"/>
      <c r="AS66" s="1071"/>
      <c r="AT66" s="1072"/>
      <c r="AU66" s="1070" t="s">
        <v>402</v>
      </c>
      <c r="AV66" s="1071"/>
      <c r="AW66" s="1071"/>
      <c r="AX66" s="1071"/>
      <c r="AY66" s="1072"/>
      <c r="AZ66" s="1070" t="s">
        <v>363</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565</v>
      </c>
      <c r="C68" s="1055"/>
      <c r="D68" s="1055"/>
      <c r="E68" s="1055"/>
      <c r="F68" s="1055"/>
      <c r="G68" s="1055"/>
      <c r="H68" s="1055"/>
      <c r="I68" s="1055"/>
      <c r="J68" s="1055"/>
      <c r="K68" s="1055"/>
      <c r="L68" s="1055"/>
      <c r="M68" s="1055"/>
      <c r="N68" s="1055"/>
      <c r="O68" s="1055"/>
      <c r="P68" s="1056"/>
      <c r="Q68" s="1057">
        <v>10137</v>
      </c>
      <c r="R68" s="1051"/>
      <c r="S68" s="1051"/>
      <c r="T68" s="1051"/>
      <c r="U68" s="1051"/>
      <c r="V68" s="1051">
        <v>9846</v>
      </c>
      <c r="W68" s="1051"/>
      <c r="X68" s="1051"/>
      <c r="Y68" s="1051"/>
      <c r="Z68" s="1051"/>
      <c r="AA68" s="1051">
        <v>291</v>
      </c>
      <c r="AB68" s="1051"/>
      <c r="AC68" s="1051"/>
      <c r="AD68" s="1051"/>
      <c r="AE68" s="1051"/>
      <c r="AF68" s="1051">
        <v>291</v>
      </c>
      <c r="AG68" s="1051"/>
      <c r="AH68" s="1051"/>
      <c r="AI68" s="1051"/>
      <c r="AJ68" s="1051"/>
      <c r="AK68" s="1051">
        <v>0</v>
      </c>
      <c r="AL68" s="1051"/>
      <c r="AM68" s="1051"/>
      <c r="AN68" s="1051"/>
      <c r="AO68" s="1051"/>
      <c r="AP68" s="1051">
        <v>3005</v>
      </c>
      <c r="AQ68" s="1051"/>
      <c r="AR68" s="1051"/>
      <c r="AS68" s="1051"/>
      <c r="AT68" s="1051"/>
      <c r="AU68" s="1051">
        <v>895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403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291</v>
      </c>
      <c r="AG88" s="1028"/>
      <c r="AH88" s="1028"/>
      <c r="AI88" s="1028"/>
      <c r="AJ88" s="1028"/>
      <c r="AK88" s="1032"/>
      <c r="AL88" s="1032"/>
      <c r="AM88" s="1032"/>
      <c r="AN88" s="1032"/>
      <c r="AO88" s="1032"/>
      <c r="AP88" s="1028">
        <v>3005</v>
      </c>
      <c r="AQ88" s="1028"/>
      <c r="AR88" s="1028"/>
      <c r="AS88" s="1028"/>
      <c r="AT88" s="1028"/>
      <c r="AU88" s="1028">
        <v>895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404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1597</v>
      </c>
      <c r="CS102" s="1020"/>
      <c r="CT102" s="1020"/>
      <c r="CU102" s="1020"/>
      <c r="CV102" s="1021"/>
      <c r="CW102" s="1019"/>
      <c r="CX102" s="1020"/>
      <c r="CY102" s="1020"/>
      <c r="CZ102" s="1020"/>
      <c r="DA102" s="1021"/>
      <c r="DB102" s="1019">
        <v>77</v>
      </c>
      <c r="DC102" s="1020"/>
      <c r="DD102" s="1020"/>
      <c r="DE102" s="1020"/>
      <c r="DF102" s="1021"/>
      <c r="DG102" s="1019">
        <v>121</v>
      </c>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407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409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412</v>
      </c>
      <c r="AB109" s="963"/>
      <c r="AC109" s="963"/>
      <c r="AD109" s="963"/>
      <c r="AE109" s="964"/>
      <c r="AF109" s="965" t="s">
        <v>294</v>
      </c>
      <c r="AG109" s="963"/>
      <c r="AH109" s="963"/>
      <c r="AI109" s="963"/>
      <c r="AJ109" s="964"/>
      <c r="AK109" s="965" t="s">
        <v>293</v>
      </c>
      <c r="AL109" s="963"/>
      <c r="AM109" s="963"/>
      <c r="AN109" s="963"/>
      <c r="AO109" s="964"/>
      <c r="AP109" s="965" t="s">
        <v>413</v>
      </c>
      <c r="AQ109" s="963"/>
      <c r="AR109" s="963"/>
      <c r="AS109" s="963"/>
      <c r="AT109" s="994"/>
      <c r="AU109" s="962" t="s">
        <v>411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412</v>
      </c>
      <c r="BR109" s="963"/>
      <c r="BS109" s="963"/>
      <c r="BT109" s="963"/>
      <c r="BU109" s="964"/>
      <c r="BV109" s="965" t="s">
        <v>294</v>
      </c>
      <c r="BW109" s="963"/>
      <c r="BX109" s="963"/>
      <c r="BY109" s="963"/>
      <c r="BZ109" s="964"/>
      <c r="CA109" s="965" t="s">
        <v>293</v>
      </c>
      <c r="CB109" s="963"/>
      <c r="CC109" s="963"/>
      <c r="CD109" s="963"/>
      <c r="CE109" s="964"/>
      <c r="CF109" s="1001" t="s">
        <v>413</v>
      </c>
      <c r="CG109" s="1001"/>
      <c r="CH109" s="1001"/>
      <c r="CI109" s="1001"/>
      <c r="CJ109" s="1001"/>
      <c r="CK109" s="965" t="s">
        <v>414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412</v>
      </c>
      <c r="DH109" s="963"/>
      <c r="DI109" s="963"/>
      <c r="DJ109" s="963"/>
      <c r="DK109" s="964"/>
      <c r="DL109" s="965" t="s">
        <v>294</v>
      </c>
      <c r="DM109" s="963"/>
      <c r="DN109" s="963"/>
      <c r="DO109" s="963"/>
      <c r="DP109" s="964"/>
      <c r="DQ109" s="965" t="s">
        <v>293</v>
      </c>
      <c r="DR109" s="963"/>
      <c r="DS109" s="963"/>
      <c r="DT109" s="963"/>
      <c r="DU109" s="964"/>
      <c r="DV109" s="965" t="s">
        <v>413</v>
      </c>
      <c r="DW109" s="963"/>
      <c r="DX109" s="963"/>
      <c r="DY109" s="963"/>
      <c r="DZ109" s="994"/>
    </row>
    <row r="110" spans="1:131" s="226" customFormat="1" ht="26.25" customHeight="1">
      <c r="A110" s="865" t="s">
        <v>415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6346584</v>
      </c>
      <c r="AB110" s="956"/>
      <c r="AC110" s="956"/>
      <c r="AD110" s="956"/>
      <c r="AE110" s="957"/>
      <c r="AF110" s="958">
        <v>6673866</v>
      </c>
      <c r="AG110" s="956"/>
      <c r="AH110" s="956"/>
      <c r="AI110" s="956"/>
      <c r="AJ110" s="957"/>
      <c r="AK110" s="958">
        <v>6867728</v>
      </c>
      <c r="AL110" s="956"/>
      <c r="AM110" s="956"/>
      <c r="AN110" s="956"/>
      <c r="AO110" s="957"/>
      <c r="AP110" s="959">
        <v>12.8</v>
      </c>
      <c r="AQ110" s="960"/>
      <c r="AR110" s="960"/>
      <c r="AS110" s="960"/>
      <c r="AT110" s="961"/>
      <c r="AU110" s="995" t="s">
        <v>66</v>
      </c>
      <c r="AV110" s="996"/>
      <c r="AW110" s="996"/>
      <c r="AX110" s="996"/>
      <c r="AY110" s="996"/>
      <c r="AZ110" s="921" t="s">
        <v>416</v>
      </c>
      <c r="BA110" s="866"/>
      <c r="BB110" s="866"/>
      <c r="BC110" s="866"/>
      <c r="BD110" s="866"/>
      <c r="BE110" s="866"/>
      <c r="BF110" s="866"/>
      <c r="BG110" s="866"/>
      <c r="BH110" s="866"/>
      <c r="BI110" s="866"/>
      <c r="BJ110" s="866"/>
      <c r="BK110" s="866"/>
      <c r="BL110" s="866"/>
      <c r="BM110" s="866"/>
      <c r="BN110" s="866"/>
      <c r="BO110" s="866"/>
      <c r="BP110" s="867"/>
      <c r="BQ110" s="922">
        <v>57242977</v>
      </c>
      <c r="BR110" s="903"/>
      <c r="BS110" s="903"/>
      <c r="BT110" s="903"/>
      <c r="BU110" s="903"/>
      <c r="BV110" s="903">
        <v>58571823</v>
      </c>
      <c r="BW110" s="903"/>
      <c r="BX110" s="903"/>
      <c r="BY110" s="903"/>
      <c r="BZ110" s="903"/>
      <c r="CA110" s="903">
        <v>57529927</v>
      </c>
      <c r="CB110" s="903"/>
      <c r="CC110" s="903"/>
      <c r="CD110" s="903"/>
      <c r="CE110" s="903"/>
      <c r="CF110" s="927">
        <v>107.1</v>
      </c>
      <c r="CG110" s="928"/>
      <c r="CH110" s="928"/>
      <c r="CI110" s="928"/>
      <c r="CJ110" s="928"/>
      <c r="CK110" s="991" t="s">
        <v>417</v>
      </c>
      <c r="CL110" s="877"/>
      <c r="CM110" s="952" t="s">
        <v>418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121</v>
      </c>
      <c r="DH110" s="903"/>
      <c r="DI110" s="903"/>
      <c r="DJ110" s="903"/>
      <c r="DK110" s="903"/>
      <c r="DL110" s="903" t="s">
        <v>419</v>
      </c>
      <c r="DM110" s="903"/>
      <c r="DN110" s="903"/>
      <c r="DO110" s="903"/>
      <c r="DP110" s="903"/>
      <c r="DQ110" s="903" t="s">
        <v>419</v>
      </c>
      <c r="DR110" s="903"/>
      <c r="DS110" s="903"/>
      <c r="DT110" s="903"/>
      <c r="DU110" s="903"/>
      <c r="DV110" s="904" t="s">
        <v>419</v>
      </c>
      <c r="DW110" s="904"/>
      <c r="DX110" s="904"/>
      <c r="DY110" s="904"/>
      <c r="DZ110" s="905"/>
    </row>
    <row r="111" spans="1:131" s="226" customFormat="1" ht="26.25" customHeight="1">
      <c r="A111" s="832" t="s">
        <v>420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399</v>
      </c>
      <c r="AB111" s="984"/>
      <c r="AC111" s="984"/>
      <c r="AD111" s="984"/>
      <c r="AE111" s="985"/>
      <c r="AF111" s="986" t="s">
        <v>121</v>
      </c>
      <c r="AG111" s="984"/>
      <c r="AH111" s="984"/>
      <c r="AI111" s="984"/>
      <c r="AJ111" s="985"/>
      <c r="AK111" s="986" t="s">
        <v>121</v>
      </c>
      <c r="AL111" s="984"/>
      <c r="AM111" s="984"/>
      <c r="AN111" s="984"/>
      <c r="AO111" s="985"/>
      <c r="AP111" s="987" t="s">
        <v>399</v>
      </c>
      <c r="AQ111" s="988"/>
      <c r="AR111" s="988"/>
      <c r="AS111" s="988"/>
      <c r="AT111" s="989"/>
      <c r="AU111" s="997"/>
      <c r="AV111" s="998"/>
      <c r="AW111" s="998"/>
      <c r="AX111" s="998"/>
      <c r="AY111" s="998"/>
      <c r="AZ111" s="873" t="s">
        <v>421</v>
      </c>
      <c r="BA111" s="808"/>
      <c r="BB111" s="808"/>
      <c r="BC111" s="808"/>
      <c r="BD111" s="808"/>
      <c r="BE111" s="808"/>
      <c r="BF111" s="808"/>
      <c r="BG111" s="808"/>
      <c r="BH111" s="808"/>
      <c r="BI111" s="808"/>
      <c r="BJ111" s="808"/>
      <c r="BK111" s="808"/>
      <c r="BL111" s="808"/>
      <c r="BM111" s="808"/>
      <c r="BN111" s="808"/>
      <c r="BO111" s="808"/>
      <c r="BP111" s="809"/>
      <c r="BQ111" s="874">
        <v>4193377</v>
      </c>
      <c r="BR111" s="875"/>
      <c r="BS111" s="875"/>
      <c r="BT111" s="875"/>
      <c r="BU111" s="875"/>
      <c r="BV111" s="875">
        <v>3737524</v>
      </c>
      <c r="BW111" s="875"/>
      <c r="BX111" s="875"/>
      <c r="BY111" s="875"/>
      <c r="BZ111" s="875"/>
      <c r="CA111" s="875">
        <v>3486930</v>
      </c>
      <c r="CB111" s="875"/>
      <c r="CC111" s="875"/>
      <c r="CD111" s="875"/>
      <c r="CE111" s="875"/>
      <c r="CF111" s="936">
        <v>6.5</v>
      </c>
      <c r="CG111" s="937"/>
      <c r="CH111" s="937"/>
      <c r="CI111" s="937"/>
      <c r="CJ111" s="937"/>
      <c r="CK111" s="992"/>
      <c r="CL111" s="879"/>
      <c r="CM111" s="882" t="s">
        <v>422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3704790</v>
      </c>
      <c r="DH111" s="875"/>
      <c r="DI111" s="875"/>
      <c r="DJ111" s="875"/>
      <c r="DK111" s="875"/>
      <c r="DL111" s="875">
        <v>3536496</v>
      </c>
      <c r="DM111" s="875"/>
      <c r="DN111" s="875"/>
      <c r="DO111" s="875"/>
      <c r="DP111" s="875"/>
      <c r="DQ111" s="875">
        <v>3365499</v>
      </c>
      <c r="DR111" s="875"/>
      <c r="DS111" s="875"/>
      <c r="DT111" s="875"/>
      <c r="DU111" s="875"/>
      <c r="DV111" s="852">
        <v>6.3</v>
      </c>
      <c r="DW111" s="852"/>
      <c r="DX111" s="852"/>
      <c r="DY111" s="852"/>
      <c r="DZ111" s="853"/>
    </row>
    <row r="112" spans="1:131" s="226" customFormat="1" ht="26.25" customHeight="1">
      <c r="A112" s="977" t="s">
        <v>423</v>
      </c>
      <c r="B112" s="978"/>
      <c r="C112" s="808" t="s">
        <v>424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121</v>
      </c>
      <c r="AB112" s="838"/>
      <c r="AC112" s="838"/>
      <c r="AD112" s="838"/>
      <c r="AE112" s="839"/>
      <c r="AF112" s="840" t="s">
        <v>121</v>
      </c>
      <c r="AG112" s="838"/>
      <c r="AH112" s="838"/>
      <c r="AI112" s="838"/>
      <c r="AJ112" s="839"/>
      <c r="AK112" s="840" t="s">
        <v>121</v>
      </c>
      <c r="AL112" s="838"/>
      <c r="AM112" s="838"/>
      <c r="AN112" s="838"/>
      <c r="AO112" s="839"/>
      <c r="AP112" s="885" t="s">
        <v>121</v>
      </c>
      <c r="AQ112" s="886"/>
      <c r="AR112" s="886"/>
      <c r="AS112" s="886"/>
      <c r="AT112" s="887"/>
      <c r="AU112" s="997"/>
      <c r="AV112" s="998"/>
      <c r="AW112" s="998"/>
      <c r="AX112" s="998"/>
      <c r="AY112" s="998"/>
      <c r="AZ112" s="873" t="s">
        <v>425</v>
      </c>
      <c r="BA112" s="808"/>
      <c r="BB112" s="808"/>
      <c r="BC112" s="808"/>
      <c r="BD112" s="808"/>
      <c r="BE112" s="808"/>
      <c r="BF112" s="808"/>
      <c r="BG112" s="808"/>
      <c r="BH112" s="808"/>
      <c r="BI112" s="808"/>
      <c r="BJ112" s="808"/>
      <c r="BK112" s="808"/>
      <c r="BL112" s="808"/>
      <c r="BM112" s="808"/>
      <c r="BN112" s="808"/>
      <c r="BO112" s="808"/>
      <c r="BP112" s="809"/>
      <c r="BQ112" s="874">
        <v>2400117</v>
      </c>
      <c r="BR112" s="875"/>
      <c r="BS112" s="875"/>
      <c r="BT112" s="875"/>
      <c r="BU112" s="875"/>
      <c r="BV112" s="875">
        <v>2325093</v>
      </c>
      <c r="BW112" s="875"/>
      <c r="BX112" s="875"/>
      <c r="BY112" s="875"/>
      <c r="BZ112" s="875"/>
      <c r="CA112" s="875">
        <v>2287814</v>
      </c>
      <c r="CB112" s="875"/>
      <c r="CC112" s="875"/>
      <c r="CD112" s="875"/>
      <c r="CE112" s="875"/>
      <c r="CF112" s="936">
        <v>4.3</v>
      </c>
      <c r="CG112" s="937"/>
      <c r="CH112" s="937"/>
      <c r="CI112" s="937"/>
      <c r="CJ112" s="937"/>
      <c r="CK112" s="992"/>
      <c r="CL112" s="879"/>
      <c r="CM112" s="882" t="s">
        <v>426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419</v>
      </c>
      <c r="DH112" s="875"/>
      <c r="DI112" s="875"/>
      <c r="DJ112" s="875"/>
      <c r="DK112" s="875"/>
      <c r="DL112" s="875" t="s">
        <v>419</v>
      </c>
      <c r="DM112" s="875"/>
      <c r="DN112" s="875"/>
      <c r="DO112" s="875"/>
      <c r="DP112" s="875"/>
      <c r="DQ112" s="875" t="s">
        <v>399</v>
      </c>
      <c r="DR112" s="875"/>
      <c r="DS112" s="875"/>
      <c r="DT112" s="875"/>
      <c r="DU112" s="875"/>
      <c r="DV112" s="852" t="s">
        <v>121</v>
      </c>
      <c r="DW112" s="852"/>
      <c r="DX112" s="852"/>
      <c r="DY112" s="852"/>
      <c r="DZ112" s="853"/>
    </row>
    <row r="113" spans="1:130" s="226" customFormat="1" ht="26.25" customHeight="1">
      <c r="A113" s="979"/>
      <c r="B113" s="980"/>
      <c r="C113" s="808" t="s">
        <v>427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1038884</v>
      </c>
      <c r="AB113" s="984"/>
      <c r="AC113" s="984"/>
      <c r="AD113" s="984"/>
      <c r="AE113" s="985"/>
      <c r="AF113" s="986">
        <v>890468</v>
      </c>
      <c r="AG113" s="984"/>
      <c r="AH113" s="984"/>
      <c r="AI113" s="984"/>
      <c r="AJ113" s="985"/>
      <c r="AK113" s="986">
        <v>1040554</v>
      </c>
      <c r="AL113" s="984"/>
      <c r="AM113" s="984"/>
      <c r="AN113" s="984"/>
      <c r="AO113" s="985"/>
      <c r="AP113" s="987">
        <v>1.9</v>
      </c>
      <c r="AQ113" s="988"/>
      <c r="AR113" s="988"/>
      <c r="AS113" s="988"/>
      <c r="AT113" s="989"/>
      <c r="AU113" s="997"/>
      <c r="AV113" s="998"/>
      <c r="AW113" s="998"/>
      <c r="AX113" s="998"/>
      <c r="AY113" s="998"/>
      <c r="AZ113" s="873" t="s">
        <v>428</v>
      </c>
      <c r="BA113" s="808"/>
      <c r="BB113" s="808"/>
      <c r="BC113" s="808"/>
      <c r="BD113" s="808"/>
      <c r="BE113" s="808"/>
      <c r="BF113" s="808"/>
      <c r="BG113" s="808"/>
      <c r="BH113" s="808"/>
      <c r="BI113" s="808"/>
      <c r="BJ113" s="808"/>
      <c r="BK113" s="808"/>
      <c r="BL113" s="808"/>
      <c r="BM113" s="808"/>
      <c r="BN113" s="808"/>
      <c r="BO113" s="808"/>
      <c r="BP113" s="809"/>
      <c r="BQ113" s="874">
        <v>951782</v>
      </c>
      <c r="BR113" s="875"/>
      <c r="BS113" s="875"/>
      <c r="BT113" s="875"/>
      <c r="BU113" s="875"/>
      <c r="BV113" s="875">
        <v>995964</v>
      </c>
      <c r="BW113" s="875"/>
      <c r="BX113" s="875"/>
      <c r="BY113" s="875"/>
      <c r="BZ113" s="875"/>
      <c r="CA113" s="875">
        <v>894891</v>
      </c>
      <c r="CB113" s="875"/>
      <c r="CC113" s="875"/>
      <c r="CD113" s="875"/>
      <c r="CE113" s="875"/>
      <c r="CF113" s="936">
        <v>1.7</v>
      </c>
      <c r="CG113" s="937"/>
      <c r="CH113" s="937"/>
      <c r="CI113" s="937"/>
      <c r="CJ113" s="937"/>
      <c r="CK113" s="992"/>
      <c r="CL113" s="879"/>
      <c r="CM113" s="882" t="s">
        <v>429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399</v>
      </c>
      <c r="DH113" s="838"/>
      <c r="DI113" s="838"/>
      <c r="DJ113" s="838"/>
      <c r="DK113" s="839"/>
      <c r="DL113" s="840" t="s">
        <v>399</v>
      </c>
      <c r="DM113" s="838"/>
      <c r="DN113" s="838"/>
      <c r="DO113" s="838"/>
      <c r="DP113" s="839"/>
      <c r="DQ113" s="840" t="s">
        <v>399</v>
      </c>
      <c r="DR113" s="838"/>
      <c r="DS113" s="838"/>
      <c r="DT113" s="838"/>
      <c r="DU113" s="839"/>
      <c r="DV113" s="885" t="s">
        <v>419</v>
      </c>
      <c r="DW113" s="886"/>
      <c r="DX113" s="886"/>
      <c r="DY113" s="886"/>
      <c r="DZ113" s="887"/>
    </row>
    <row r="114" spans="1:130" s="226" customFormat="1" ht="26.25" customHeight="1">
      <c r="A114" s="979"/>
      <c r="B114" s="980"/>
      <c r="C114" s="808" t="s">
        <v>430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116731</v>
      </c>
      <c r="AB114" s="838"/>
      <c r="AC114" s="838"/>
      <c r="AD114" s="838"/>
      <c r="AE114" s="839"/>
      <c r="AF114" s="840">
        <v>168530</v>
      </c>
      <c r="AG114" s="838"/>
      <c r="AH114" s="838"/>
      <c r="AI114" s="838"/>
      <c r="AJ114" s="839"/>
      <c r="AK114" s="840">
        <v>194697</v>
      </c>
      <c r="AL114" s="838"/>
      <c r="AM114" s="838"/>
      <c r="AN114" s="838"/>
      <c r="AO114" s="839"/>
      <c r="AP114" s="885">
        <v>0.4</v>
      </c>
      <c r="AQ114" s="886"/>
      <c r="AR114" s="886"/>
      <c r="AS114" s="886"/>
      <c r="AT114" s="887"/>
      <c r="AU114" s="997"/>
      <c r="AV114" s="998"/>
      <c r="AW114" s="998"/>
      <c r="AX114" s="998"/>
      <c r="AY114" s="998"/>
      <c r="AZ114" s="873" t="s">
        <v>431</v>
      </c>
      <c r="BA114" s="808"/>
      <c r="BB114" s="808"/>
      <c r="BC114" s="808"/>
      <c r="BD114" s="808"/>
      <c r="BE114" s="808"/>
      <c r="BF114" s="808"/>
      <c r="BG114" s="808"/>
      <c r="BH114" s="808"/>
      <c r="BI114" s="808"/>
      <c r="BJ114" s="808"/>
      <c r="BK114" s="808"/>
      <c r="BL114" s="808"/>
      <c r="BM114" s="808"/>
      <c r="BN114" s="808"/>
      <c r="BO114" s="808"/>
      <c r="BP114" s="809"/>
      <c r="BQ114" s="874">
        <v>8693882</v>
      </c>
      <c r="BR114" s="875"/>
      <c r="BS114" s="875"/>
      <c r="BT114" s="875"/>
      <c r="BU114" s="875"/>
      <c r="BV114" s="875">
        <v>8456687</v>
      </c>
      <c r="BW114" s="875"/>
      <c r="BX114" s="875"/>
      <c r="BY114" s="875"/>
      <c r="BZ114" s="875"/>
      <c r="CA114" s="875">
        <v>8189204</v>
      </c>
      <c r="CB114" s="875"/>
      <c r="CC114" s="875"/>
      <c r="CD114" s="875"/>
      <c r="CE114" s="875"/>
      <c r="CF114" s="936">
        <v>15.3</v>
      </c>
      <c r="CG114" s="937"/>
      <c r="CH114" s="937"/>
      <c r="CI114" s="937"/>
      <c r="CJ114" s="937"/>
      <c r="CK114" s="992"/>
      <c r="CL114" s="879"/>
      <c r="CM114" s="882" t="s">
        <v>432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419</v>
      </c>
      <c r="DH114" s="838"/>
      <c r="DI114" s="838"/>
      <c r="DJ114" s="838"/>
      <c r="DK114" s="839"/>
      <c r="DL114" s="840" t="s">
        <v>399</v>
      </c>
      <c r="DM114" s="838"/>
      <c r="DN114" s="838"/>
      <c r="DO114" s="838"/>
      <c r="DP114" s="839"/>
      <c r="DQ114" s="840" t="s">
        <v>399</v>
      </c>
      <c r="DR114" s="838"/>
      <c r="DS114" s="838"/>
      <c r="DT114" s="838"/>
      <c r="DU114" s="839"/>
      <c r="DV114" s="885" t="s">
        <v>121</v>
      </c>
      <c r="DW114" s="886"/>
      <c r="DX114" s="886"/>
      <c r="DY114" s="886"/>
      <c r="DZ114" s="887"/>
    </row>
    <row r="115" spans="1:130" s="226" customFormat="1" ht="26.25" customHeight="1">
      <c r="A115" s="979"/>
      <c r="B115" s="980"/>
      <c r="C115" s="808" t="s">
        <v>433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230999</v>
      </c>
      <c r="AB115" s="984"/>
      <c r="AC115" s="984"/>
      <c r="AD115" s="984"/>
      <c r="AE115" s="985"/>
      <c r="AF115" s="986">
        <v>230825</v>
      </c>
      <c r="AG115" s="984"/>
      <c r="AH115" s="984"/>
      <c r="AI115" s="984"/>
      <c r="AJ115" s="985"/>
      <c r="AK115" s="986">
        <v>230608</v>
      </c>
      <c r="AL115" s="984"/>
      <c r="AM115" s="984"/>
      <c r="AN115" s="984"/>
      <c r="AO115" s="985"/>
      <c r="AP115" s="987">
        <v>0.4</v>
      </c>
      <c r="AQ115" s="988"/>
      <c r="AR115" s="988"/>
      <c r="AS115" s="988"/>
      <c r="AT115" s="989"/>
      <c r="AU115" s="997"/>
      <c r="AV115" s="998"/>
      <c r="AW115" s="998"/>
      <c r="AX115" s="998"/>
      <c r="AY115" s="998"/>
      <c r="AZ115" s="873" t="s">
        <v>434</v>
      </c>
      <c r="BA115" s="808"/>
      <c r="BB115" s="808"/>
      <c r="BC115" s="808"/>
      <c r="BD115" s="808"/>
      <c r="BE115" s="808"/>
      <c r="BF115" s="808"/>
      <c r="BG115" s="808"/>
      <c r="BH115" s="808"/>
      <c r="BI115" s="808"/>
      <c r="BJ115" s="808"/>
      <c r="BK115" s="808"/>
      <c r="BL115" s="808"/>
      <c r="BM115" s="808"/>
      <c r="BN115" s="808"/>
      <c r="BO115" s="808"/>
      <c r="BP115" s="809"/>
      <c r="BQ115" s="874">
        <v>1938</v>
      </c>
      <c r="BR115" s="875"/>
      <c r="BS115" s="875"/>
      <c r="BT115" s="875"/>
      <c r="BU115" s="875"/>
      <c r="BV115" s="875">
        <v>4630</v>
      </c>
      <c r="BW115" s="875"/>
      <c r="BX115" s="875"/>
      <c r="BY115" s="875"/>
      <c r="BZ115" s="875"/>
      <c r="CA115" s="875" t="s">
        <v>399</v>
      </c>
      <c r="CB115" s="875"/>
      <c r="CC115" s="875"/>
      <c r="CD115" s="875"/>
      <c r="CE115" s="875"/>
      <c r="CF115" s="936" t="s">
        <v>121</v>
      </c>
      <c r="CG115" s="937"/>
      <c r="CH115" s="937"/>
      <c r="CI115" s="937"/>
      <c r="CJ115" s="937"/>
      <c r="CK115" s="992"/>
      <c r="CL115" s="879"/>
      <c r="CM115" s="873" t="s">
        <v>435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488587</v>
      </c>
      <c r="DH115" s="838"/>
      <c r="DI115" s="838"/>
      <c r="DJ115" s="838"/>
      <c r="DK115" s="839"/>
      <c r="DL115" s="840">
        <v>201028</v>
      </c>
      <c r="DM115" s="838"/>
      <c r="DN115" s="838"/>
      <c r="DO115" s="838"/>
      <c r="DP115" s="839"/>
      <c r="DQ115" s="840">
        <v>121431</v>
      </c>
      <c r="DR115" s="838"/>
      <c r="DS115" s="838"/>
      <c r="DT115" s="838"/>
      <c r="DU115" s="839"/>
      <c r="DV115" s="885">
        <v>0.2</v>
      </c>
      <c r="DW115" s="886"/>
      <c r="DX115" s="886"/>
      <c r="DY115" s="886"/>
      <c r="DZ115" s="887"/>
    </row>
    <row r="116" spans="1:130" s="226" customFormat="1" ht="26.25" customHeight="1">
      <c r="A116" s="981"/>
      <c r="B116" s="982"/>
      <c r="C116" s="941" t="s">
        <v>436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419</v>
      </c>
      <c r="AB116" s="838"/>
      <c r="AC116" s="838"/>
      <c r="AD116" s="838"/>
      <c r="AE116" s="839"/>
      <c r="AF116" s="840" t="s">
        <v>399</v>
      </c>
      <c r="AG116" s="838"/>
      <c r="AH116" s="838"/>
      <c r="AI116" s="838"/>
      <c r="AJ116" s="839"/>
      <c r="AK116" s="840" t="s">
        <v>419</v>
      </c>
      <c r="AL116" s="838"/>
      <c r="AM116" s="838"/>
      <c r="AN116" s="838"/>
      <c r="AO116" s="839"/>
      <c r="AP116" s="885" t="s">
        <v>399</v>
      </c>
      <c r="AQ116" s="886"/>
      <c r="AR116" s="886"/>
      <c r="AS116" s="886"/>
      <c r="AT116" s="887"/>
      <c r="AU116" s="997"/>
      <c r="AV116" s="998"/>
      <c r="AW116" s="998"/>
      <c r="AX116" s="998"/>
      <c r="AY116" s="998"/>
      <c r="AZ116" s="924" t="s">
        <v>437</v>
      </c>
      <c r="BA116" s="925"/>
      <c r="BB116" s="925"/>
      <c r="BC116" s="925"/>
      <c r="BD116" s="925"/>
      <c r="BE116" s="925"/>
      <c r="BF116" s="925"/>
      <c r="BG116" s="925"/>
      <c r="BH116" s="925"/>
      <c r="BI116" s="925"/>
      <c r="BJ116" s="925"/>
      <c r="BK116" s="925"/>
      <c r="BL116" s="925"/>
      <c r="BM116" s="925"/>
      <c r="BN116" s="925"/>
      <c r="BO116" s="925"/>
      <c r="BP116" s="926"/>
      <c r="BQ116" s="874" t="s">
        <v>121</v>
      </c>
      <c r="BR116" s="875"/>
      <c r="BS116" s="875"/>
      <c r="BT116" s="875"/>
      <c r="BU116" s="875"/>
      <c r="BV116" s="875" t="s">
        <v>121</v>
      </c>
      <c r="BW116" s="875"/>
      <c r="BX116" s="875"/>
      <c r="BY116" s="875"/>
      <c r="BZ116" s="875"/>
      <c r="CA116" s="875" t="s">
        <v>399</v>
      </c>
      <c r="CB116" s="875"/>
      <c r="CC116" s="875"/>
      <c r="CD116" s="875"/>
      <c r="CE116" s="875"/>
      <c r="CF116" s="936" t="s">
        <v>121</v>
      </c>
      <c r="CG116" s="937"/>
      <c r="CH116" s="937"/>
      <c r="CI116" s="937"/>
      <c r="CJ116" s="937"/>
      <c r="CK116" s="992"/>
      <c r="CL116" s="879"/>
      <c r="CM116" s="882" t="s">
        <v>438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121</v>
      </c>
      <c r="DH116" s="838"/>
      <c r="DI116" s="838"/>
      <c r="DJ116" s="838"/>
      <c r="DK116" s="839"/>
      <c r="DL116" s="840" t="s">
        <v>419</v>
      </c>
      <c r="DM116" s="838"/>
      <c r="DN116" s="838"/>
      <c r="DO116" s="838"/>
      <c r="DP116" s="839"/>
      <c r="DQ116" s="840" t="s">
        <v>399</v>
      </c>
      <c r="DR116" s="838"/>
      <c r="DS116" s="838"/>
      <c r="DT116" s="838"/>
      <c r="DU116" s="839"/>
      <c r="DV116" s="885" t="s">
        <v>399</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439</v>
      </c>
      <c r="Z117" s="964"/>
      <c r="AA117" s="969">
        <v>7733198</v>
      </c>
      <c r="AB117" s="970"/>
      <c r="AC117" s="970"/>
      <c r="AD117" s="970"/>
      <c r="AE117" s="971"/>
      <c r="AF117" s="972">
        <v>7963689</v>
      </c>
      <c r="AG117" s="970"/>
      <c r="AH117" s="970"/>
      <c r="AI117" s="970"/>
      <c r="AJ117" s="971"/>
      <c r="AK117" s="972">
        <v>8333587</v>
      </c>
      <c r="AL117" s="970"/>
      <c r="AM117" s="970"/>
      <c r="AN117" s="970"/>
      <c r="AO117" s="971"/>
      <c r="AP117" s="973"/>
      <c r="AQ117" s="974"/>
      <c r="AR117" s="974"/>
      <c r="AS117" s="974"/>
      <c r="AT117" s="975"/>
      <c r="AU117" s="997"/>
      <c r="AV117" s="998"/>
      <c r="AW117" s="998"/>
      <c r="AX117" s="998"/>
      <c r="AY117" s="998"/>
      <c r="AZ117" s="924" t="s">
        <v>440</v>
      </c>
      <c r="BA117" s="925"/>
      <c r="BB117" s="925"/>
      <c r="BC117" s="925"/>
      <c r="BD117" s="925"/>
      <c r="BE117" s="925"/>
      <c r="BF117" s="925"/>
      <c r="BG117" s="925"/>
      <c r="BH117" s="925"/>
      <c r="BI117" s="925"/>
      <c r="BJ117" s="925"/>
      <c r="BK117" s="925"/>
      <c r="BL117" s="925"/>
      <c r="BM117" s="925"/>
      <c r="BN117" s="925"/>
      <c r="BO117" s="925"/>
      <c r="BP117" s="926"/>
      <c r="BQ117" s="874" t="s">
        <v>121</v>
      </c>
      <c r="BR117" s="875"/>
      <c r="BS117" s="875"/>
      <c r="BT117" s="875"/>
      <c r="BU117" s="875"/>
      <c r="BV117" s="875" t="s">
        <v>419</v>
      </c>
      <c r="BW117" s="875"/>
      <c r="BX117" s="875"/>
      <c r="BY117" s="875"/>
      <c r="BZ117" s="875"/>
      <c r="CA117" s="875" t="s">
        <v>121</v>
      </c>
      <c r="CB117" s="875"/>
      <c r="CC117" s="875"/>
      <c r="CD117" s="875"/>
      <c r="CE117" s="875"/>
      <c r="CF117" s="936" t="s">
        <v>419</v>
      </c>
      <c r="CG117" s="937"/>
      <c r="CH117" s="937"/>
      <c r="CI117" s="937"/>
      <c r="CJ117" s="937"/>
      <c r="CK117" s="992"/>
      <c r="CL117" s="879"/>
      <c r="CM117" s="882" t="s">
        <v>441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121</v>
      </c>
      <c r="DH117" s="838"/>
      <c r="DI117" s="838"/>
      <c r="DJ117" s="838"/>
      <c r="DK117" s="839"/>
      <c r="DL117" s="840" t="s">
        <v>419</v>
      </c>
      <c r="DM117" s="838"/>
      <c r="DN117" s="838"/>
      <c r="DO117" s="838"/>
      <c r="DP117" s="839"/>
      <c r="DQ117" s="840" t="s">
        <v>419</v>
      </c>
      <c r="DR117" s="838"/>
      <c r="DS117" s="838"/>
      <c r="DT117" s="838"/>
      <c r="DU117" s="839"/>
      <c r="DV117" s="885" t="s">
        <v>121</v>
      </c>
      <c r="DW117" s="886"/>
      <c r="DX117" s="886"/>
      <c r="DY117" s="886"/>
      <c r="DZ117" s="887"/>
    </row>
    <row r="118" spans="1:130" s="226" customFormat="1" ht="26.25" customHeight="1">
      <c r="A118" s="962" t="s">
        <v>414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412</v>
      </c>
      <c r="AB118" s="963"/>
      <c r="AC118" s="963"/>
      <c r="AD118" s="963"/>
      <c r="AE118" s="964"/>
      <c r="AF118" s="965" t="s">
        <v>294</v>
      </c>
      <c r="AG118" s="963"/>
      <c r="AH118" s="963"/>
      <c r="AI118" s="963"/>
      <c r="AJ118" s="964"/>
      <c r="AK118" s="965" t="s">
        <v>293</v>
      </c>
      <c r="AL118" s="963"/>
      <c r="AM118" s="963"/>
      <c r="AN118" s="963"/>
      <c r="AO118" s="964"/>
      <c r="AP118" s="966" t="s">
        <v>413</v>
      </c>
      <c r="AQ118" s="967"/>
      <c r="AR118" s="967"/>
      <c r="AS118" s="967"/>
      <c r="AT118" s="968"/>
      <c r="AU118" s="997"/>
      <c r="AV118" s="998"/>
      <c r="AW118" s="998"/>
      <c r="AX118" s="998"/>
      <c r="AY118" s="998"/>
      <c r="AZ118" s="940" t="s">
        <v>442</v>
      </c>
      <c r="BA118" s="941"/>
      <c r="BB118" s="941"/>
      <c r="BC118" s="941"/>
      <c r="BD118" s="941"/>
      <c r="BE118" s="941"/>
      <c r="BF118" s="941"/>
      <c r="BG118" s="941"/>
      <c r="BH118" s="941"/>
      <c r="BI118" s="941"/>
      <c r="BJ118" s="941"/>
      <c r="BK118" s="941"/>
      <c r="BL118" s="941"/>
      <c r="BM118" s="941"/>
      <c r="BN118" s="941"/>
      <c r="BO118" s="941"/>
      <c r="BP118" s="942"/>
      <c r="BQ118" s="943" t="s">
        <v>419</v>
      </c>
      <c r="BR118" s="906"/>
      <c r="BS118" s="906"/>
      <c r="BT118" s="906"/>
      <c r="BU118" s="906"/>
      <c r="BV118" s="906" t="s">
        <v>121</v>
      </c>
      <c r="BW118" s="906"/>
      <c r="BX118" s="906"/>
      <c r="BY118" s="906"/>
      <c r="BZ118" s="906"/>
      <c r="CA118" s="906" t="s">
        <v>419</v>
      </c>
      <c r="CB118" s="906"/>
      <c r="CC118" s="906"/>
      <c r="CD118" s="906"/>
      <c r="CE118" s="906"/>
      <c r="CF118" s="936" t="s">
        <v>419</v>
      </c>
      <c r="CG118" s="937"/>
      <c r="CH118" s="937"/>
      <c r="CI118" s="937"/>
      <c r="CJ118" s="937"/>
      <c r="CK118" s="992"/>
      <c r="CL118" s="879"/>
      <c r="CM118" s="882" t="s">
        <v>443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419</v>
      </c>
      <c r="DH118" s="838"/>
      <c r="DI118" s="838"/>
      <c r="DJ118" s="838"/>
      <c r="DK118" s="839"/>
      <c r="DL118" s="840" t="s">
        <v>419</v>
      </c>
      <c r="DM118" s="838"/>
      <c r="DN118" s="838"/>
      <c r="DO118" s="838"/>
      <c r="DP118" s="839"/>
      <c r="DQ118" s="840" t="s">
        <v>419</v>
      </c>
      <c r="DR118" s="838"/>
      <c r="DS118" s="838"/>
      <c r="DT118" s="838"/>
      <c r="DU118" s="839"/>
      <c r="DV118" s="885" t="s">
        <v>419</v>
      </c>
      <c r="DW118" s="886"/>
      <c r="DX118" s="886"/>
      <c r="DY118" s="886"/>
      <c r="DZ118" s="887"/>
    </row>
    <row r="119" spans="1:130" s="226" customFormat="1" ht="26.25" customHeight="1">
      <c r="A119" s="876" t="s">
        <v>417</v>
      </c>
      <c r="B119" s="877"/>
      <c r="C119" s="952" t="s">
        <v>418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121</v>
      </c>
      <c r="AB119" s="956"/>
      <c r="AC119" s="956"/>
      <c r="AD119" s="956"/>
      <c r="AE119" s="957"/>
      <c r="AF119" s="958" t="s">
        <v>121</v>
      </c>
      <c r="AG119" s="956"/>
      <c r="AH119" s="956"/>
      <c r="AI119" s="956"/>
      <c r="AJ119" s="957"/>
      <c r="AK119" s="958" t="s">
        <v>419</v>
      </c>
      <c r="AL119" s="956"/>
      <c r="AM119" s="956"/>
      <c r="AN119" s="956"/>
      <c r="AO119" s="957"/>
      <c r="AP119" s="959" t="s">
        <v>419</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444</v>
      </c>
      <c r="BP119" s="939"/>
      <c r="BQ119" s="943">
        <v>73484073</v>
      </c>
      <c r="BR119" s="906"/>
      <c r="BS119" s="906"/>
      <c r="BT119" s="906"/>
      <c r="BU119" s="906"/>
      <c r="BV119" s="906">
        <v>74091721</v>
      </c>
      <c r="BW119" s="906"/>
      <c r="BX119" s="906"/>
      <c r="BY119" s="906"/>
      <c r="BZ119" s="906"/>
      <c r="CA119" s="906">
        <v>72388766</v>
      </c>
      <c r="CB119" s="906"/>
      <c r="CC119" s="906"/>
      <c r="CD119" s="906"/>
      <c r="CE119" s="906"/>
      <c r="CF119" s="804"/>
      <c r="CG119" s="805"/>
      <c r="CH119" s="805"/>
      <c r="CI119" s="805"/>
      <c r="CJ119" s="895"/>
      <c r="CK119" s="993"/>
      <c r="CL119" s="881"/>
      <c r="CM119" s="899" t="s">
        <v>445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121</v>
      </c>
      <c r="DH119" s="821"/>
      <c r="DI119" s="821"/>
      <c r="DJ119" s="821"/>
      <c r="DK119" s="822"/>
      <c r="DL119" s="823" t="s">
        <v>419</v>
      </c>
      <c r="DM119" s="821"/>
      <c r="DN119" s="821"/>
      <c r="DO119" s="821"/>
      <c r="DP119" s="822"/>
      <c r="DQ119" s="823" t="s">
        <v>419</v>
      </c>
      <c r="DR119" s="821"/>
      <c r="DS119" s="821"/>
      <c r="DT119" s="821"/>
      <c r="DU119" s="822"/>
      <c r="DV119" s="909" t="s">
        <v>419</v>
      </c>
      <c r="DW119" s="910"/>
      <c r="DX119" s="910"/>
      <c r="DY119" s="910"/>
      <c r="DZ119" s="911"/>
    </row>
    <row r="120" spans="1:130" s="226" customFormat="1" ht="26.25" customHeight="1">
      <c r="A120" s="878"/>
      <c r="B120" s="879"/>
      <c r="C120" s="882" t="s">
        <v>422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419</v>
      </c>
      <c r="AB120" s="838"/>
      <c r="AC120" s="838"/>
      <c r="AD120" s="838"/>
      <c r="AE120" s="839"/>
      <c r="AF120" s="840" t="s">
        <v>121</v>
      </c>
      <c r="AG120" s="838"/>
      <c r="AH120" s="838"/>
      <c r="AI120" s="838"/>
      <c r="AJ120" s="839"/>
      <c r="AK120" s="840" t="s">
        <v>419</v>
      </c>
      <c r="AL120" s="838"/>
      <c r="AM120" s="838"/>
      <c r="AN120" s="838"/>
      <c r="AO120" s="839"/>
      <c r="AP120" s="885" t="s">
        <v>419</v>
      </c>
      <c r="AQ120" s="886"/>
      <c r="AR120" s="886"/>
      <c r="AS120" s="886"/>
      <c r="AT120" s="887"/>
      <c r="AU120" s="944" t="s">
        <v>446</v>
      </c>
      <c r="AV120" s="945"/>
      <c r="AW120" s="945"/>
      <c r="AX120" s="945"/>
      <c r="AY120" s="946"/>
      <c r="AZ120" s="921" t="s">
        <v>447</v>
      </c>
      <c r="BA120" s="866"/>
      <c r="BB120" s="866"/>
      <c r="BC120" s="866"/>
      <c r="BD120" s="866"/>
      <c r="BE120" s="866"/>
      <c r="BF120" s="866"/>
      <c r="BG120" s="866"/>
      <c r="BH120" s="866"/>
      <c r="BI120" s="866"/>
      <c r="BJ120" s="866"/>
      <c r="BK120" s="866"/>
      <c r="BL120" s="866"/>
      <c r="BM120" s="866"/>
      <c r="BN120" s="866"/>
      <c r="BO120" s="866"/>
      <c r="BP120" s="867"/>
      <c r="BQ120" s="922">
        <v>9341230</v>
      </c>
      <c r="BR120" s="903"/>
      <c r="BS120" s="903"/>
      <c r="BT120" s="903"/>
      <c r="BU120" s="903"/>
      <c r="BV120" s="903">
        <v>10251234</v>
      </c>
      <c r="BW120" s="903"/>
      <c r="BX120" s="903"/>
      <c r="BY120" s="903"/>
      <c r="BZ120" s="903"/>
      <c r="CA120" s="903">
        <v>10350247</v>
      </c>
      <c r="CB120" s="903"/>
      <c r="CC120" s="903"/>
      <c r="CD120" s="903"/>
      <c r="CE120" s="903"/>
      <c r="CF120" s="927">
        <v>19.3</v>
      </c>
      <c r="CG120" s="928"/>
      <c r="CH120" s="928"/>
      <c r="CI120" s="928"/>
      <c r="CJ120" s="928"/>
      <c r="CK120" s="929" t="s">
        <v>448</v>
      </c>
      <c r="CL120" s="913"/>
      <c r="CM120" s="913"/>
      <c r="CN120" s="913"/>
      <c r="CO120" s="914"/>
      <c r="CP120" s="933" t="s">
        <v>449</v>
      </c>
      <c r="CQ120" s="934"/>
      <c r="CR120" s="934"/>
      <c r="CS120" s="934"/>
      <c r="CT120" s="934"/>
      <c r="CU120" s="934"/>
      <c r="CV120" s="934"/>
      <c r="CW120" s="934"/>
      <c r="CX120" s="934"/>
      <c r="CY120" s="934"/>
      <c r="CZ120" s="934"/>
      <c r="DA120" s="934"/>
      <c r="DB120" s="934"/>
      <c r="DC120" s="934"/>
      <c r="DD120" s="934"/>
      <c r="DE120" s="934"/>
      <c r="DF120" s="935"/>
      <c r="DG120" s="922">
        <v>2400117</v>
      </c>
      <c r="DH120" s="903"/>
      <c r="DI120" s="903"/>
      <c r="DJ120" s="903"/>
      <c r="DK120" s="903"/>
      <c r="DL120" s="903">
        <v>2325093</v>
      </c>
      <c r="DM120" s="903"/>
      <c r="DN120" s="903"/>
      <c r="DO120" s="903"/>
      <c r="DP120" s="903"/>
      <c r="DQ120" s="903">
        <v>2287814</v>
      </c>
      <c r="DR120" s="903"/>
      <c r="DS120" s="903"/>
      <c r="DT120" s="903"/>
      <c r="DU120" s="903"/>
      <c r="DV120" s="904">
        <v>4.3</v>
      </c>
      <c r="DW120" s="904"/>
      <c r="DX120" s="904"/>
      <c r="DY120" s="904"/>
      <c r="DZ120" s="905"/>
    </row>
    <row r="121" spans="1:130" s="226" customFormat="1" ht="26.25" customHeight="1">
      <c r="A121" s="878"/>
      <c r="B121" s="879"/>
      <c r="C121" s="924" t="s">
        <v>450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419</v>
      </c>
      <c r="AB121" s="838"/>
      <c r="AC121" s="838"/>
      <c r="AD121" s="838"/>
      <c r="AE121" s="839"/>
      <c r="AF121" s="840" t="s">
        <v>419</v>
      </c>
      <c r="AG121" s="838"/>
      <c r="AH121" s="838"/>
      <c r="AI121" s="838"/>
      <c r="AJ121" s="839"/>
      <c r="AK121" s="840" t="s">
        <v>419</v>
      </c>
      <c r="AL121" s="838"/>
      <c r="AM121" s="838"/>
      <c r="AN121" s="838"/>
      <c r="AO121" s="839"/>
      <c r="AP121" s="885" t="s">
        <v>419</v>
      </c>
      <c r="AQ121" s="886"/>
      <c r="AR121" s="886"/>
      <c r="AS121" s="886"/>
      <c r="AT121" s="887"/>
      <c r="AU121" s="947"/>
      <c r="AV121" s="948"/>
      <c r="AW121" s="948"/>
      <c r="AX121" s="948"/>
      <c r="AY121" s="949"/>
      <c r="AZ121" s="873" t="s">
        <v>451</v>
      </c>
      <c r="BA121" s="808"/>
      <c r="BB121" s="808"/>
      <c r="BC121" s="808"/>
      <c r="BD121" s="808"/>
      <c r="BE121" s="808"/>
      <c r="BF121" s="808"/>
      <c r="BG121" s="808"/>
      <c r="BH121" s="808"/>
      <c r="BI121" s="808"/>
      <c r="BJ121" s="808"/>
      <c r="BK121" s="808"/>
      <c r="BL121" s="808"/>
      <c r="BM121" s="808"/>
      <c r="BN121" s="808"/>
      <c r="BO121" s="808"/>
      <c r="BP121" s="809"/>
      <c r="BQ121" s="874">
        <v>7308686</v>
      </c>
      <c r="BR121" s="875"/>
      <c r="BS121" s="875"/>
      <c r="BT121" s="875"/>
      <c r="BU121" s="875"/>
      <c r="BV121" s="875">
        <v>7513515</v>
      </c>
      <c r="BW121" s="875"/>
      <c r="BX121" s="875"/>
      <c r="BY121" s="875"/>
      <c r="BZ121" s="875"/>
      <c r="CA121" s="875">
        <v>6837282</v>
      </c>
      <c r="CB121" s="875"/>
      <c r="CC121" s="875"/>
      <c r="CD121" s="875"/>
      <c r="CE121" s="875"/>
      <c r="CF121" s="936">
        <v>12.7</v>
      </c>
      <c r="CG121" s="937"/>
      <c r="CH121" s="937"/>
      <c r="CI121" s="937"/>
      <c r="CJ121" s="937"/>
      <c r="CK121" s="930"/>
      <c r="CL121" s="916"/>
      <c r="CM121" s="916"/>
      <c r="CN121" s="916"/>
      <c r="CO121" s="917"/>
      <c r="CP121" s="896" t="s">
        <v>393</v>
      </c>
      <c r="CQ121" s="897"/>
      <c r="CR121" s="897"/>
      <c r="CS121" s="897"/>
      <c r="CT121" s="897"/>
      <c r="CU121" s="897"/>
      <c r="CV121" s="897"/>
      <c r="CW121" s="897"/>
      <c r="CX121" s="897"/>
      <c r="CY121" s="897"/>
      <c r="CZ121" s="897"/>
      <c r="DA121" s="897"/>
      <c r="DB121" s="897"/>
      <c r="DC121" s="897"/>
      <c r="DD121" s="897"/>
      <c r="DE121" s="897"/>
      <c r="DF121" s="898"/>
      <c r="DG121" s="874" t="s">
        <v>121</v>
      </c>
      <c r="DH121" s="875"/>
      <c r="DI121" s="875"/>
      <c r="DJ121" s="875"/>
      <c r="DK121" s="875"/>
      <c r="DL121" s="875" t="s">
        <v>121</v>
      </c>
      <c r="DM121" s="875"/>
      <c r="DN121" s="875"/>
      <c r="DO121" s="875"/>
      <c r="DP121" s="875"/>
      <c r="DQ121" s="875" t="s">
        <v>419</v>
      </c>
      <c r="DR121" s="875"/>
      <c r="DS121" s="875"/>
      <c r="DT121" s="875"/>
      <c r="DU121" s="875"/>
      <c r="DV121" s="852" t="s">
        <v>419</v>
      </c>
      <c r="DW121" s="852"/>
      <c r="DX121" s="852"/>
      <c r="DY121" s="852"/>
      <c r="DZ121" s="853"/>
    </row>
    <row r="122" spans="1:130" s="226" customFormat="1" ht="26.25" customHeight="1">
      <c r="A122" s="878"/>
      <c r="B122" s="879"/>
      <c r="C122" s="882" t="s">
        <v>432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419</v>
      </c>
      <c r="AB122" s="838"/>
      <c r="AC122" s="838"/>
      <c r="AD122" s="838"/>
      <c r="AE122" s="839"/>
      <c r="AF122" s="840" t="s">
        <v>121</v>
      </c>
      <c r="AG122" s="838"/>
      <c r="AH122" s="838"/>
      <c r="AI122" s="838"/>
      <c r="AJ122" s="839"/>
      <c r="AK122" s="840" t="s">
        <v>121</v>
      </c>
      <c r="AL122" s="838"/>
      <c r="AM122" s="838"/>
      <c r="AN122" s="838"/>
      <c r="AO122" s="839"/>
      <c r="AP122" s="885" t="s">
        <v>419</v>
      </c>
      <c r="AQ122" s="886"/>
      <c r="AR122" s="886"/>
      <c r="AS122" s="886"/>
      <c r="AT122" s="887"/>
      <c r="AU122" s="947"/>
      <c r="AV122" s="948"/>
      <c r="AW122" s="948"/>
      <c r="AX122" s="948"/>
      <c r="AY122" s="949"/>
      <c r="AZ122" s="940" t="s">
        <v>452</v>
      </c>
      <c r="BA122" s="941"/>
      <c r="BB122" s="941"/>
      <c r="BC122" s="941"/>
      <c r="BD122" s="941"/>
      <c r="BE122" s="941"/>
      <c r="BF122" s="941"/>
      <c r="BG122" s="941"/>
      <c r="BH122" s="941"/>
      <c r="BI122" s="941"/>
      <c r="BJ122" s="941"/>
      <c r="BK122" s="941"/>
      <c r="BL122" s="941"/>
      <c r="BM122" s="941"/>
      <c r="BN122" s="941"/>
      <c r="BO122" s="941"/>
      <c r="BP122" s="942"/>
      <c r="BQ122" s="943">
        <v>56530228</v>
      </c>
      <c r="BR122" s="906"/>
      <c r="BS122" s="906"/>
      <c r="BT122" s="906"/>
      <c r="BU122" s="906"/>
      <c r="BV122" s="906">
        <v>54967104</v>
      </c>
      <c r="BW122" s="906"/>
      <c r="BX122" s="906"/>
      <c r="BY122" s="906"/>
      <c r="BZ122" s="906"/>
      <c r="CA122" s="906">
        <v>53763361</v>
      </c>
      <c r="CB122" s="906"/>
      <c r="CC122" s="906"/>
      <c r="CD122" s="906"/>
      <c r="CE122" s="906"/>
      <c r="CF122" s="907">
        <v>100.1</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419</v>
      </c>
      <c r="DH122" s="875"/>
      <c r="DI122" s="875"/>
      <c r="DJ122" s="875"/>
      <c r="DK122" s="875"/>
      <c r="DL122" s="875" t="s">
        <v>121</v>
      </c>
      <c r="DM122" s="875"/>
      <c r="DN122" s="875"/>
      <c r="DO122" s="875"/>
      <c r="DP122" s="875"/>
      <c r="DQ122" s="875" t="s">
        <v>121</v>
      </c>
      <c r="DR122" s="875"/>
      <c r="DS122" s="875"/>
      <c r="DT122" s="875"/>
      <c r="DU122" s="875"/>
      <c r="DV122" s="852" t="s">
        <v>419</v>
      </c>
      <c r="DW122" s="852"/>
      <c r="DX122" s="852"/>
      <c r="DY122" s="852"/>
      <c r="DZ122" s="853"/>
    </row>
    <row r="123" spans="1:130" s="226" customFormat="1" ht="26.25" customHeight="1">
      <c r="A123" s="878"/>
      <c r="B123" s="879"/>
      <c r="C123" s="882" t="s">
        <v>438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419</v>
      </c>
      <c r="AB123" s="838"/>
      <c r="AC123" s="838"/>
      <c r="AD123" s="838"/>
      <c r="AE123" s="839"/>
      <c r="AF123" s="840" t="s">
        <v>419</v>
      </c>
      <c r="AG123" s="838"/>
      <c r="AH123" s="838"/>
      <c r="AI123" s="838"/>
      <c r="AJ123" s="839"/>
      <c r="AK123" s="840" t="s">
        <v>419</v>
      </c>
      <c r="AL123" s="838"/>
      <c r="AM123" s="838"/>
      <c r="AN123" s="838"/>
      <c r="AO123" s="839"/>
      <c r="AP123" s="885" t="s">
        <v>121</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453</v>
      </c>
      <c r="BP123" s="939"/>
      <c r="BQ123" s="893">
        <v>73180144</v>
      </c>
      <c r="BR123" s="894"/>
      <c r="BS123" s="894"/>
      <c r="BT123" s="894"/>
      <c r="BU123" s="894"/>
      <c r="BV123" s="894">
        <v>72731853</v>
      </c>
      <c r="BW123" s="894"/>
      <c r="BX123" s="894"/>
      <c r="BY123" s="894"/>
      <c r="BZ123" s="894"/>
      <c r="CA123" s="894">
        <v>70950890</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441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121</v>
      </c>
      <c r="AB124" s="838"/>
      <c r="AC124" s="838"/>
      <c r="AD124" s="838"/>
      <c r="AE124" s="839"/>
      <c r="AF124" s="840" t="s">
        <v>121</v>
      </c>
      <c r="AG124" s="838"/>
      <c r="AH124" s="838"/>
      <c r="AI124" s="838"/>
      <c r="AJ124" s="839"/>
      <c r="AK124" s="840" t="s">
        <v>419</v>
      </c>
      <c r="AL124" s="838"/>
      <c r="AM124" s="838"/>
      <c r="AN124" s="838"/>
      <c r="AO124" s="839"/>
      <c r="AP124" s="885" t="s">
        <v>121</v>
      </c>
      <c r="AQ124" s="886"/>
      <c r="AR124" s="886"/>
      <c r="AS124" s="886"/>
      <c r="AT124" s="887"/>
      <c r="AU124" s="888" t="s">
        <v>454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0.5</v>
      </c>
      <c r="BR124" s="892"/>
      <c r="BS124" s="892"/>
      <c r="BT124" s="892"/>
      <c r="BU124" s="892"/>
      <c r="BV124" s="892">
        <v>2.5</v>
      </c>
      <c r="BW124" s="892"/>
      <c r="BX124" s="892"/>
      <c r="BY124" s="892"/>
      <c r="BZ124" s="892"/>
      <c r="CA124" s="892">
        <v>2.6</v>
      </c>
      <c r="CB124" s="892"/>
      <c r="CC124" s="892"/>
      <c r="CD124" s="892"/>
      <c r="CE124" s="892"/>
      <c r="CF124" s="782"/>
      <c r="CG124" s="783"/>
      <c r="CH124" s="783"/>
      <c r="CI124" s="783"/>
      <c r="CJ124" s="923"/>
      <c r="CK124" s="931"/>
      <c r="CL124" s="931"/>
      <c r="CM124" s="931"/>
      <c r="CN124" s="931"/>
      <c r="CO124" s="932"/>
      <c r="CP124" s="896" t="s">
        <v>455</v>
      </c>
      <c r="CQ124" s="897"/>
      <c r="CR124" s="897"/>
      <c r="CS124" s="897"/>
      <c r="CT124" s="897"/>
      <c r="CU124" s="897"/>
      <c r="CV124" s="897"/>
      <c r="CW124" s="897"/>
      <c r="CX124" s="897"/>
      <c r="CY124" s="897"/>
      <c r="CZ124" s="897"/>
      <c r="DA124" s="897"/>
      <c r="DB124" s="897"/>
      <c r="DC124" s="897"/>
      <c r="DD124" s="897"/>
      <c r="DE124" s="897"/>
      <c r="DF124" s="898"/>
      <c r="DG124" s="820" t="s">
        <v>121</v>
      </c>
      <c r="DH124" s="821"/>
      <c r="DI124" s="821"/>
      <c r="DJ124" s="821"/>
      <c r="DK124" s="822"/>
      <c r="DL124" s="823" t="s">
        <v>121</v>
      </c>
      <c r="DM124" s="821"/>
      <c r="DN124" s="821"/>
      <c r="DO124" s="821"/>
      <c r="DP124" s="822"/>
      <c r="DQ124" s="823" t="s">
        <v>121</v>
      </c>
      <c r="DR124" s="821"/>
      <c r="DS124" s="821"/>
      <c r="DT124" s="821"/>
      <c r="DU124" s="822"/>
      <c r="DV124" s="909" t="s">
        <v>121</v>
      </c>
      <c r="DW124" s="910"/>
      <c r="DX124" s="910"/>
      <c r="DY124" s="910"/>
      <c r="DZ124" s="911"/>
    </row>
    <row r="125" spans="1:130" s="226" customFormat="1" ht="26.25" customHeight="1">
      <c r="A125" s="878"/>
      <c r="B125" s="879"/>
      <c r="C125" s="882" t="s">
        <v>443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121</v>
      </c>
      <c r="AB125" s="838"/>
      <c r="AC125" s="838"/>
      <c r="AD125" s="838"/>
      <c r="AE125" s="839"/>
      <c r="AF125" s="840" t="s">
        <v>121</v>
      </c>
      <c r="AG125" s="838"/>
      <c r="AH125" s="838"/>
      <c r="AI125" s="838"/>
      <c r="AJ125" s="839"/>
      <c r="AK125" s="840" t="s">
        <v>121</v>
      </c>
      <c r="AL125" s="838"/>
      <c r="AM125" s="838"/>
      <c r="AN125" s="838"/>
      <c r="AO125" s="839"/>
      <c r="AP125" s="885" t="s">
        <v>121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456</v>
      </c>
      <c r="CL125" s="913"/>
      <c r="CM125" s="913"/>
      <c r="CN125" s="913"/>
      <c r="CO125" s="914"/>
      <c r="CP125" s="921" t="s">
        <v>457</v>
      </c>
      <c r="CQ125" s="866"/>
      <c r="CR125" s="866"/>
      <c r="CS125" s="866"/>
      <c r="CT125" s="866"/>
      <c r="CU125" s="866"/>
      <c r="CV125" s="866"/>
      <c r="CW125" s="866"/>
      <c r="CX125" s="866"/>
      <c r="CY125" s="866"/>
      <c r="CZ125" s="866"/>
      <c r="DA125" s="866"/>
      <c r="DB125" s="866"/>
      <c r="DC125" s="866"/>
      <c r="DD125" s="866"/>
      <c r="DE125" s="866"/>
      <c r="DF125" s="867"/>
      <c r="DG125" s="922" t="s">
        <v>121</v>
      </c>
      <c r="DH125" s="903"/>
      <c r="DI125" s="903"/>
      <c r="DJ125" s="903"/>
      <c r="DK125" s="903"/>
      <c r="DL125" s="903" t="s">
        <v>121</v>
      </c>
      <c r="DM125" s="903"/>
      <c r="DN125" s="903"/>
      <c r="DO125" s="903"/>
      <c r="DP125" s="903"/>
      <c r="DQ125" s="903" t="s">
        <v>121</v>
      </c>
      <c r="DR125" s="903"/>
      <c r="DS125" s="903"/>
      <c r="DT125" s="903"/>
      <c r="DU125" s="903"/>
      <c r="DV125" s="904" t="s">
        <v>121</v>
      </c>
      <c r="DW125" s="904"/>
      <c r="DX125" s="904"/>
      <c r="DY125" s="904"/>
      <c r="DZ125" s="905"/>
    </row>
    <row r="126" spans="1:130" s="226" customFormat="1" ht="26.25" customHeight="1" thickBot="1">
      <c r="A126" s="878"/>
      <c r="B126" s="879"/>
      <c r="C126" s="882" t="s">
        <v>445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230729</v>
      </c>
      <c r="AB126" s="838"/>
      <c r="AC126" s="838"/>
      <c r="AD126" s="838"/>
      <c r="AE126" s="839"/>
      <c r="AF126" s="840">
        <v>230563</v>
      </c>
      <c r="AG126" s="838"/>
      <c r="AH126" s="838"/>
      <c r="AI126" s="838"/>
      <c r="AJ126" s="839"/>
      <c r="AK126" s="840">
        <v>230393</v>
      </c>
      <c r="AL126" s="838"/>
      <c r="AM126" s="838"/>
      <c r="AN126" s="838"/>
      <c r="AO126" s="839"/>
      <c r="AP126" s="885">
        <v>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458</v>
      </c>
      <c r="CQ126" s="808"/>
      <c r="CR126" s="808"/>
      <c r="CS126" s="808"/>
      <c r="CT126" s="808"/>
      <c r="CU126" s="808"/>
      <c r="CV126" s="808"/>
      <c r="CW126" s="808"/>
      <c r="CX126" s="808"/>
      <c r="CY126" s="808"/>
      <c r="CZ126" s="808"/>
      <c r="DA126" s="808"/>
      <c r="DB126" s="808"/>
      <c r="DC126" s="808"/>
      <c r="DD126" s="808"/>
      <c r="DE126" s="808"/>
      <c r="DF126" s="809"/>
      <c r="DG126" s="874" t="s">
        <v>121</v>
      </c>
      <c r="DH126" s="875"/>
      <c r="DI126" s="875"/>
      <c r="DJ126" s="875"/>
      <c r="DK126" s="875"/>
      <c r="DL126" s="875" t="s">
        <v>121</v>
      </c>
      <c r="DM126" s="875"/>
      <c r="DN126" s="875"/>
      <c r="DO126" s="875"/>
      <c r="DP126" s="875"/>
      <c r="DQ126" s="875" t="s">
        <v>121</v>
      </c>
      <c r="DR126" s="875"/>
      <c r="DS126" s="875"/>
      <c r="DT126" s="875"/>
      <c r="DU126" s="875"/>
      <c r="DV126" s="852" t="s">
        <v>121</v>
      </c>
      <c r="DW126" s="852"/>
      <c r="DX126" s="852"/>
      <c r="DY126" s="852"/>
      <c r="DZ126" s="853"/>
    </row>
    <row r="127" spans="1:130" s="226" customFormat="1" ht="26.25" customHeight="1">
      <c r="A127" s="880"/>
      <c r="B127" s="881"/>
      <c r="C127" s="899" t="s">
        <v>459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270</v>
      </c>
      <c r="AB127" s="838"/>
      <c r="AC127" s="838"/>
      <c r="AD127" s="838"/>
      <c r="AE127" s="839"/>
      <c r="AF127" s="840">
        <v>262</v>
      </c>
      <c r="AG127" s="838"/>
      <c r="AH127" s="838"/>
      <c r="AI127" s="838"/>
      <c r="AJ127" s="839"/>
      <c r="AK127" s="840">
        <v>215</v>
      </c>
      <c r="AL127" s="838"/>
      <c r="AM127" s="838"/>
      <c r="AN127" s="838"/>
      <c r="AO127" s="839"/>
      <c r="AP127" s="885">
        <v>0</v>
      </c>
      <c r="AQ127" s="886"/>
      <c r="AR127" s="886"/>
      <c r="AS127" s="886"/>
      <c r="AT127" s="887"/>
      <c r="AU127" s="262"/>
      <c r="AV127" s="262"/>
      <c r="AW127" s="262"/>
      <c r="AX127" s="902" t="s">
        <v>460</v>
      </c>
      <c r="AY127" s="870"/>
      <c r="AZ127" s="870"/>
      <c r="BA127" s="870"/>
      <c r="BB127" s="870"/>
      <c r="BC127" s="870"/>
      <c r="BD127" s="870"/>
      <c r="BE127" s="871"/>
      <c r="BF127" s="869" t="s">
        <v>461</v>
      </c>
      <c r="BG127" s="870"/>
      <c r="BH127" s="870"/>
      <c r="BI127" s="870"/>
      <c r="BJ127" s="870"/>
      <c r="BK127" s="870"/>
      <c r="BL127" s="871"/>
      <c r="BM127" s="869" t="s">
        <v>462</v>
      </c>
      <c r="BN127" s="870"/>
      <c r="BO127" s="870"/>
      <c r="BP127" s="870"/>
      <c r="BQ127" s="870"/>
      <c r="BR127" s="870"/>
      <c r="BS127" s="871"/>
      <c r="BT127" s="869" t="s">
        <v>463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464</v>
      </c>
      <c r="CQ127" s="808"/>
      <c r="CR127" s="808"/>
      <c r="CS127" s="808"/>
      <c r="CT127" s="808"/>
      <c r="CU127" s="808"/>
      <c r="CV127" s="808"/>
      <c r="CW127" s="808"/>
      <c r="CX127" s="808"/>
      <c r="CY127" s="808"/>
      <c r="CZ127" s="808"/>
      <c r="DA127" s="808"/>
      <c r="DB127" s="808"/>
      <c r="DC127" s="808"/>
      <c r="DD127" s="808"/>
      <c r="DE127" s="808"/>
      <c r="DF127" s="809"/>
      <c r="DG127" s="874" t="s">
        <v>121</v>
      </c>
      <c r="DH127" s="875"/>
      <c r="DI127" s="875"/>
      <c r="DJ127" s="875"/>
      <c r="DK127" s="875"/>
      <c r="DL127" s="875" t="s">
        <v>121</v>
      </c>
      <c r="DM127" s="875"/>
      <c r="DN127" s="875"/>
      <c r="DO127" s="875"/>
      <c r="DP127" s="875"/>
      <c r="DQ127" s="875" t="s">
        <v>121</v>
      </c>
      <c r="DR127" s="875"/>
      <c r="DS127" s="875"/>
      <c r="DT127" s="875"/>
      <c r="DU127" s="875"/>
      <c r="DV127" s="852" t="s">
        <v>121</v>
      </c>
      <c r="DW127" s="852"/>
      <c r="DX127" s="852"/>
      <c r="DY127" s="852"/>
      <c r="DZ127" s="853"/>
    </row>
    <row r="128" spans="1:130" s="226" customFormat="1" ht="26.25" customHeight="1" thickBot="1">
      <c r="A128" s="854" t="s">
        <v>465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466</v>
      </c>
      <c r="X128" s="856"/>
      <c r="Y128" s="856"/>
      <c r="Z128" s="857"/>
      <c r="AA128" s="858">
        <v>1723406</v>
      </c>
      <c r="AB128" s="859"/>
      <c r="AC128" s="859"/>
      <c r="AD128" s="859"/>
      <c r="AE128" s="860"/>
      <c r="AF128" s="861">
        <v>1415395</v>
      </c>
      <c r="AG128" s="859"/>
      <c r="AH128" s="859"/>
      <c r="AI128" s="859"/>
      <c r="AJ128" s="860"/>
      <c r="AK128" s="861">
        <v>1763491</v>
      </c>
      <c r="AL128" s="859"/>
      <c r="AM128" s="859"/>
      <c r="AN128" s="859"/>
      <c r="AO128" s="860"/>
      <c r="AP128" s="862"/>
      <c r="AQ128" s="863"/>
      <c r="AR128" s="863"/>
      <c r="AS128" s="863"/>
      <c r="AT128" s="864"/>
      <c r="AU128" s="262"/>
      <c r="AV128" s="262"/>
      <c r="AW128" s="262"/>
      <c r="AX128" s="865" t="s">
        <v>467</v>
      </c>
      <c r="AY128" s="866"/>
      <c r="AZ128" s="866"/>
      <c r="BA128" s="866"/>
      <c r="BB128" s="866"/>
      <c r="BC128" s="866"/>
      <c r="BD128" s="866"/>
      <c r="BE128" s="867"/>
      <c r="BF128" s="844" t="s">
        <v>121</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468</v>
      </c>
      <c r="CQ128" s="786"/>
      <c r="CR128" s="786"/>
      <c r="CS128" s="786"/>
      <c r="CT128" s="786"/>
      <c r="CU128" s="786"/>
      <c r="CV128" s="786"/>
      <c r="CW128" s="786"/>
      <c r="CX128" s="786"/>
      <c r="CY128" s="786"/>
      <c r="CZ128" s="786"/>
      <c r="DA128" s="786"/>
      <c r="DB128" s="786"/>
      <c r="DC128" s="786"/>
      <c r="DD128" s="786"/>
      <c r="DE128" s="786"/>
      <c r="DF128" s="787"/>
      <c r="DG128" s="848">
        <v>1938</v>
      </c>
      <c r="DH128" s="849"/>
      <c r="DI128" s="849"/>
      <c r="DJ128" s="849"/>
      <c r="DK128" s="849"/>
      <c r="DL128" s="849">
        <v>4630</v>
      </c>
      <c r="DM128" s="849"/>
      <c r="DN128" s="849"/>
      <c r="DO128" s="849"/>
      <c r="DP128" s="849"/>
      <c r="DQ128" s="849" t="s">
        <v>121</v>
      </c>
      <c r="DR128" s="849"/>
      <c r="DS128" s="849"/>
      <c r="DT128" s="849"/>
      <c r="DU128" s="849"/>
      <c r="DV128" s="850" t="s">
        <v>121</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469</v>
      </c>
      <c r="X129" s="835"/>
      <c r="Y129" s="835"/>
      <c r="Z129" s="836"/>
      <c r="AA129" s="837">
        <v>58380084</v>
      </c>
      <c r="AB129" s="838"/>
      <c r="AC129" s="838"/>
      <c r="AD129" s="838"/>
      <c r="AE129" s="839"/>
      <c r="AF129" s="840">
        <v>58635298</v>
      </c>
      <c r="AG129" s="838"/>
      <c r="AH129" s="838"/>
      <c r="AI129" s="838"/>
      <c r="AJ129" s="839"/>
      <c r="AK129" s="840">
        <v>58937842</v>
      </c>
      <c r="AL129" s="838"/>
      <c r="AM129" s="838"/>
      <c r="AN129" s="838"/>
      <c r="AO129" s="839"/>
      <c r="AP129" s="841"/>
      <c r="AQ129" s="842"/>
      <c r="AR129" s="842"/>
      <c r="AS129" s="842"/>
      <c r="AT129" s="843"/>
      <c r="AU129" s="264"/>
      <c r="AV129" s="264"/>
      <c r="AW129" s="264"/>
      <c r="AX129" s="807" t="s">
        <v>470</v>
      </c>
      <c r="AY129" s="808"/>
      <c r="AZ129" s="808"/>
      <c r="BA129" s="808"/>
      <c r="BB129" s="808"/>
      <c r="BC129" s="808"/>
      <c r="BD129" s="808"/>
      <c r="BE129" s="809"/>
      <c r="BF129" s="827" t="s">
        <v>121</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472</v>
      </c>
      <c r="X130" s="835"/>
      <c r="Y130" s="835"/>
      <c r="Z130" s="836"/>
      <c r="AA130" s="837">
        <v>5191783</v>
      </c>
      <c r="AB130" s="838"/>
      <c r="AC130" s="838"/>
      <c r="AD130" s="838"/>
      <c r="AE130" s="839"/>
      <c r="AF130" s="840">
        <v>5271155</v>
      </c>
      <c r="AG130" s="838"/>
      <c r="AH130" s="838"/>
      <c r="AI130" s="838"/>
      <c r="AJ130" s="839"/>
      <c r="AK130" s="840">
        <v>5240940</v>
      </c>
      <c r="AL130" s="838"/>
      <c r="AM130" s="838"/>
      <c r="AN130" s="838"/>
      <c r="AO130" s="839"/>
      <c r="AP130" s="841"/>
      <c r="AQ130" s="842"/>
      <c r="AR130" s="842"/>
      <c r="AS130" s="842"/>
      <c r="AT130" s="843"/>
      <c r="AU130" s="264"/>
      <c r="AV130" s="264"/>
      <c r="AW130" s="264"/>
      <c r="AX130" s="807" t="s">
        <v>473</v>
      </c>
      <c r="AY130" s="808"/>
      <c r="AZ130" s="808"/>
      <c r="BA130" s="808"/>
      <c r="BB130" s="808"/>
      <c r="BC130" s="808"/>
      <c r="BD130" s="808"/>
      <c r="BE130" s="809"/>
      <c r="BF130" s="810">
        <v>2.1</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474</v>
      </c>
      <c r="X131" s="818"/>
      <c r="Y131" s="818"/>
      <c r="Z131" s="819"/>
      <c r="AA131" s="820">
        <v>53188301</v>
      </c>
      <c r="AB131" s="821"/>
      <c r="AC131" s="821"/>
      <c r="AD131" s="821"/>
      <c r="AE131" s="822"/>
      <c r="AF131" s="823">
        <v>53364143</v>
      </c>
      <c r="AG131" s="821"/>
      <c r="AH131" s="821"/>
      <c r="AI131" s="821"/>
      <c r="AJ131" s="822"/>
      <c r="AK131" s="823">
        <v>53696902</v>
      </c>
      <c r="AL131" s="821"/>
      <c r="AM131" s="821"/>
      <c r="AN131" s="821"/>
      <c r="AO131" s="822"/>
      <c r="AP131" s="824"/>
      <c r="AQ131" s="825"/>
      <c r="AR131" s="825"/>
      <c r="AS131" s="825"/>
      <c r="AT131" s="826"/>
      <c r="AU131" s="264"/>
      <c r="AV131" s="264"/>
      <c r="AW131" s="264"/>
      <c r="AX131" s="785" t="s">
        <v>475</v>
      </c>
      <c r="AY131" s="786"/>
      <c r="AZ131" s="786"/>
      <c r="BA131" s="786"/>
      <c r="BB131" s="786"/>
      <c r="BC131" s="786"/>
      <c r="BD131" s="786"/>
      <c r="BE131" s="787"/>
      <c r="BF131" s="788">
        <v>2.6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476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477</v>
      </c>
      <c r="W132" s="798"/>
      <c r="X132" s="798"/>
      <c r="Y132" s="798"/>
      <c r="Z132" s="799"/>
      <c r="AA132" s="800">
        <v>1.5379494570000001</v>
      </c>
      <c r="AB132" s="801"/>
      <c r="AC132" s="801"/>
      <c r="AD132" s="801"/>
      <c r="AE132" s="802"/>
      <c r="AF132" s="803">
        <v>2.3932530879999998</v>
      </c>
      <c r="AG132" s="801"/>
      <c r="AH132" s="801"/>
      <c r="AI132" s="801"/>
      <c r="AJ132" s="802"/>
      <c r="AK132" s="803">
        <v>2.4752936399999999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478</v>
      </c>
      <c r="W133" s="777"/>
      <c r="X133" s="777"/>
      <c r="Y133" s="777"/>
      <c r="Z133" s="778"/>
      <c r="AA133" s="779">
        <v>1.5</v>
      </c>
      <c r="AB133" s="780"/>
      <c r="AC133" s="780"/>
      <c r="AD133" s="780"/>
      <c r="AE133" s="781"/>
      <c r="AF133" s="779">
        <v>1.6</v>
      </c>
      <c r="AG133" s="780"/>
      <c r="AH133" s="780"/>
      <c r="AI133" s="780"/>
      <c r="AJ133" s="781"/>
      <c r="AK133" s="779">
        <v>2.1</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KpCf+9mUwN8STGY+dXL4nzBSabDIsubeFwNCbCs6I0vqYIExl8UFW24xkoS9QNNWE0gLGTdwDtoJvXw0pgAEg==" saltValue="NQNLhbo4mwzf2yEIe+OL5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1" zoomScale="75" zoomScaleNormal="85" zoomScaleSheetLayoutView="75" workbookViewId="0">
      <selection activeCell="AY25" sqref="AY2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479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aY97a/usYcNxc4fBPIhL5emUCdhY3RwGIoOj6rPk9dqZdfDRtLQJ094vGFuOet4NtMb4YfTIxudMmnqJ/hNxA==" saltValue="wutxZWZSfFRBsMRvRxyz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47"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F6+j4OqZzDDzWbt8jOoAi1cfDTPXNR6/LqeXFwASRaQgkJtUr78bPRnfSWinAE8Ivf6Sc7czYU0XZ+SRdU9Hg==" saltValue="HAVTdKgthDSya5lY4w8SXg=="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482</v>
      </c>
      <c r="AP7" s="283"/>
      <c r="AQ7" s="284" t="s">
        <v>483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484</v>
      </c>
      <c r="AQ8" s="290" t="s">
        <v>485</v>
      </c>
      <c r="AR8" s="291" t="s">
        <v>486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487</v>
      </c>
      <c r="AL9" s="1207"/>
      <c r="AM9" s="1207"/>
      <c r="AN9" s="1208"/>
      <c r="AO9" s="292">
        <v>16242385</v>
      </c>
      <c r="AP9" s="292">
        <v>47221</v>
      </c>
      <c r="AQ9" s="293">
        <v>56080</v>
      </c>
      <c r="AR9" s="294">
        <v>-15.8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488</v>
      </c>
      <c r="AL10" s="1207"/>
      <c r="AM10" s="1207"/>
      <c r="AN10" s="1208"/>
      <c r="AO10" s="295">
        <v>1368385</v>
      </c>
      <c r="AP10" s="295">
        <v>3978</v>
      </c>
      <c r="AQ10" s="296">
        <v>3754</v>
      </c>
      <c r="AR10" s="297">
        <v>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489</v>
      </c>
      <c r="AL11" s="1207"/>
      <c r="AM11" s="1207"/>
      <c r="AN11" s="1208"/>
      <c r="AO11" s="295">
        <v>3123722</v>
      </c>
      <c r="AP11" s="295">
        <v>9082</v>
      </c>
      <c r="AQ11" s="296">
        <v>2189</v>
      </c>
      <c r="AR11" s="297">
        <v>314.89999999999998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490</v>
      </c>
      <c r="AL12" s="1207"/>
      <c r="AM12" s="1207"/>
      <c r="AN12" s="1208"/>
      <c r="AO12" s="295">
        <v>377448</v>
      </c>
      <c r="AP12" s="295">
        <v>1097</v>
      </c>
      <c r="AQ12" s="296">
        <v>1449</v>
      </c>
      <c r="AR12" s="297">
        <v>-24.3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491</v>
      </c>
      <c r="AL13" s="1207"/>
      <c r="AM13" s="1207"/>
      <c r="AN13" s="1208"/>
      <c r="AO13" s="295" t="s">
        <v>492</v>
      </c>
      <c r="AP13" s="295" t="s">
        <v>492</v>
      </c>
      <c r="AQ13" s="296">
        <v>54</v>
      </c>
      <c r="AR13" s="297" t="s">
        <v>492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493</v>
      </c>
      <c r="AL14" s="1207"/>
      <c r="AM14" s="1207"/>
      <c r="AN14" s="1208"/>
      <c r="AO14" s="295" t="s">
        <v>492</v>
      </c>
      <c r="AP14" s="295" t="s">
        <v>492</v>
      </c>
      <c r="AQ14" s="296">
        <v>1875</v>
      </c>
      <c r="AR14" s="297" t="s">
        <v>492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494</v>
      </c>
      <c r="AL15" s="1207"/>
      <c r="AM15" s="1207"/>
      <c r="AN15" s="1208"/>
      <c r="AO15" s="295">
        <v>187027</v>
      </c>
      <c r="AP15" s="295">
        <v>544</v>
      </c>
      <c r="AQ15" s="296">
        <v>1160</v>
      </c>
      <c r="AR15" s="297">
        <v>-53.1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495</v>
      </c>
      <c r="AL16" s="1210"/>
      <c r="AM16" s="1210"/>
      <c r="AN16" s="1211"/>
      <c r="AO16" s="295">
        <v>-1362465</v>
      </c>
      <c r="AP16" s="295">
        <v>-3961</v>
      </c>
      <c r="AQ16" s="296">
        <v>-3977</v>
      </c>
      <c r="AR16" s="297">
        <v>-0.4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19936502</v>
      </c>
      <c r="AP17" s="295">
        <v>57961</v>
      </c>
      <c r="AQ17" s="296">
        <v>62584</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497</v>
      </c>
      <c r="AP20" s="303" t="s">
        <v>498</v>
      </c>
      <c r="AQ20" s="304" t="s">
        <v>499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500</v>
      </c>
      <c r="AL21" s="1204"/>
      <c r="AM21" s="1204"/>
      <c r="AN21" s="1205"/>
      <c r="AO21" s="307">
        <v>5.39</v>
      </c>
      <c r="AP21" s="308">
        <v>6.17</v>
      </c>
      <c r="AQ21" s="309">
        <v>-0.78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501</v>
      </c>
      <c r="AL22" s="1204"/>
      <c r="AM22" s="1204"/>
      <c r="AN22" s="1205"/>
      <c r="AO22" s="312">
        <v>101.4</v>
      </c>
      <c r="AP22" s="313">
        <v>100.1</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503</v>
      </c>
      <c r="AO27" s="273"/>
      <c r="AP27" s="273"/>
      <c r="AQ27" s="273"/>
      <c r="AR27" s="273"/>
      <c r="AS27" s="273"/>
      <c r="AT27" s="273"/>
    </row>
    <row r="28" spans="1:46" ht="17.25">
      <c r="A28" s="274" t="s">
        <v>504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482</v>
      </c>
      <c r="AP30" s="283"/>
      <c r="AQ30" s="284" t="s">
        <v>483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484</v>
      </c>
      <c r="AQ31" s="290" t="s">
        <v>485</v>
      </c>
      <c r="AR31" s="291" t="s">
        <v>486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506</v>
      </c>
      <c r="AL32" s="1195"/>
      <c r="AM32" s="1195"/>
      <c r="AN32" s="1196"/>
      <c r="AO32" s="322">
        <v>6867728</v>
      </c>
      <c r="AP32" s="322">
        <v>19966</v>
      </c>
      <c r="AQ32" s="323">
        <v>31427</v>
      </c>
      <c r="AR32" s="324">
        <v>-36.5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507</v>
      </c>
      <c r="AL33" s="1195"/>
      <c r="AM33" s="1195"/>
      <c r="AN33" s="1196"/>
      <c r="AO33" s="322" t="s">
        <v>492</v>
      </c>
      <c r="AP33" s="322" t="s">
        <v>492</v>
      </c>
      <c r="AQ33" s="323">
        <v>3</v>
      </c>
      <c r="AR33" s="324" t="s">
        <v>492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508</v>
      </c>
      <c r="AL34" s="1195"/>
      <c r="AM34" s="1195"/>
      <c r="AN34" s="1196"/>
      <c r="AO34" s="322" t="s">
        <v>492</v>
      </c>
      <c r="AP34" s="322" t="s">
        <v>492</v>
      </c>
      <c r="AQ34" s="323">
        <v>30</v>
      </c>
      <c r="AR34" s="324" t="s">
        <v>492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509</v>
      </c>
      <c r="AL35" s="1195"/>
      <c r="AM35" s="1195"/>
      <c r="AN35" s="1196"/>
      <c r="AO35" s="322">
        <v>1040554</v>
      </c>
      <c r="AP35" s="322">
        <v>3025</v>
      </c>
      <c r="AQ35" s="323">
        <v>10730</v>
      </c>
      <c r="AR35" s="324">
        <v>-71.8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510</v>
      </c>
      <c r="AL36" s="1195"/>
      <c r="AM36" s="1195"/>
      <c r="AN36" s="1196"/>
      <c r="AO36" s="322">
        <v>194697</v>
      </c>
      <c r="AP36" s="322">
        <v>566</v>
      </c>
      <c r="AQ36" s="323">
        <v>463</v>
      </c>
      <c r="AR36" s="324">
        <v>22.2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511</v>
      </c>
      <c r="AL37" s="1195"/>
      <c r="AM37" s="1195"/>
      <c r="AN37" s="1196"/>
      <c r="AO37" s="322">
        <v>230608</v>
      </c>
      <c r="AP37" s="322">
        <v>670</v>
      </c>
      <c r="AQ37" s="323">
        <v>1052</v>
      </c>
      <c r="AR37" s="324">
        <v>-36.299999999999997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512</v>
      </c>
      <c r="AL38" s="1198"/>
      <c r="AM38" s="1198"/>
      <c r="AN38" s="1199"/>
      <c r="AO38" s="325" t="s">
        <v>492</v>
      </c>
      <c r="AP38" s="325" t="s">
        <v>492</v>
      </c>
      <c r="AQ38" s="326">
        <v>1</v>
      </c>
      <c r="AR38" s="314" t="s">
        <v>492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513</v>
      </c>
      <c r="AL39" s="1198"/>
      <c r="AM39" s="1198"/>
      <c r="AN39" s="1199"/>
      <c r="AO39" s="322">
        <v>-1763491</v>
      </c>
      <c r="AP39" s="322">
        <v>-5127</v>
      </c>
      <c r="AQ39" s="323">
        <v>-7904</v>
      </c>
      <c r="AR39" s="324">
        <v>-35.1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514</v>
      </c>
      <c r="AL40" s="1195"/>
      <c r="AM40" s="1195"/>
      <c r="AN40" s="1196"/>
      <c r="AO40" s="322">
        <v>-5240940</v>
      </c>
      <c r="AP40" s="322">
        <v>-15237</v>
      </c>
      <c r="AQ40" s="323">
        <v>-27308</v>
      </c>
      <c r="AR40" s="324">
        <v>-44.2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288</v>
      </c>
      <c r="AL41" s="1201"/>
      <c r="AM41" s="1201"/>
      <c r="AN41" s="1202"/>
      <c r="AO41" s="322">
        <v>1329156</v>
      </c>
      <c r="AP41" s="322">
        <v>3864</v>
      </c>
      <c r="AQ41" s="323">
        <v>8493</v>
      </c>
      <c r="AR41" s="324">
        <v>-54.5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516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482</v>
      </c>
      <c r="AN49" s="1189" t="s">
        <v>518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519</v>
      </c>
      <c r="AO50" s="339" t="s">
        <v>520</v>
      </c>
      <c r="AP50" s="340" t="s">
        <v>521</v>
      </c>
      <c r="AQ50" s="341" t="s">
        <v>522</v>
      </c>
      <c r="AR50" s="342" t="s">
        <v>523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524</v>
      </c>
      <c r="AL51" s="335"/>
      <c r="AM51" s="343">
        <v>5409989</v>
      </c>
      <c r="AN51" s="344">
        <v>15776</v>
      </c>
      <c r="AO51" s="345">
        <v>-18.100000000000001</v>
      </c>
      <c r="AP51" s="346">
        <v>41235</v>
      </c>
      <c r="AQ51" s="347">
        <v>5.6</v>
      </c>
      <c r="AR51" s="348">
        <v>-23.7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525</v>
      </c>
      <c r="AM52" s="351">
        <v>4186449</v>
      </c>
      <c r="AN52" s="352">
        <v>12208</v>
      </c>
      <c r="AO52" s="353">
        <v>-23.2</v>
      </c>
      <c r="AP52" s="354">
        <v>22086</v>
      </c>
      <c r="AQ52" s="355">
        <v>4.2</v>
      </c>
      <c r="AR52" s="356">
        <v>-27.4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526</v>
      </c>
      <c r="AL53" s="335"/>
      <c r="AM53" s="343">
        <v>5687766</v>
      </c>
      <c r="AN53" s="344">
        <v>16578</v>
      </c>
      <c r="AO53" s="345">
        <v>5.0999999999999996</v>
      </c>
      <c r="AP53" s="346">
        <v>41862</v>
      </c>
      <c r="AQ53" s="347">
        <v>1.5</v>
      </c>
      <c r="AR53" s="348">
        <v>3.6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525</v>
      </c>
      <c r="AM54" s="351">
        <v>4653986</v>
      </c>
      <c r="AN54" s="352">
        <v>13565</v>
      </c>
      <c r="AO54" s="353">
        <v>11.1</v>
      </c>
      <c r="AP54" s="354">
        <v>23710</v>
      </c>
      <c r="AQ54" s="355">
        <v>7.4</v>
      </c>
      <c r="AR54" s="356">
        <v>3.7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527</v>
      </c>
      <c r="AL55" s="335"/>
      <c r="AM55" s="343">
        <v>6431119</v>
      </c>
      <c r="AN55" s="344">
        <v>18728</v>
      </c>
      <c r="AO55" s="345">
        <v>13</v>
      </c>
      <c r="AP55" s="346">
        <v>43554</v>
      </c>
      <c r="AQ55" s="347">
        <v>4</v>
      </c>
      <c r="AR55" s="348">
        <v>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525</v>
      </c>
      <c r="AM56" s="351">
        <v>4885528</v>
      </c>
      <c r="AN56" s="352">
        <v>14227</v>
      </c>
      <c r="AO56" s="353">
        <v>4.9000000000000004</v>
      </c>
      <c r="AP56" s="354">
        <v>24811</v>
      </c>
      <c r="AQ56" s="355">
        <v>4.5999999999999996</v>
      </c>
      <c r="AR56" s="356">
        <v>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528</v>
      </c>
      <c r="AL57" s="335"/>
      <c r="AM57" s="343">
        <v>10180520</v>
      </c>
      <c r="AN57" s="344">
        <v>29595</v>
      </c>
      <c r="AO57" s="345">
        <v>58</v>
      </c>
      <c r="AP57" s="346">
        <v>42581</v>
      </c>
      <c r="AQ57" s="347">
        <v>-2.2000000000000002</v>
      </c>
      <c r="AR57" s="348">
        <v>60.2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525</v>
      </c>
      <c r="AM58" s="351">
        <v>8216005</v>
      </c>
      <c r="AN58" s="352">
        <v>23884</v>
      </c>
      <c r="AO58" s="353">
        <v>67.900000000000006</v>
      </c>
      <c r="AP58" s="354">
        <v>24354</v>
      </c>
      <c r="AQ58" s="355">
        <v>-1.8</v>
      </c>
      <c r="AR58" s="356">
        <v>69.7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529</v>
      </c>
      <c r="AL59" s="335"/>
      <c r="AM59" s="343">
        <v>6730856</v>
      </c>
      <c r="AN59" s="344">
        <v>19568</v>
      </c>
      <c r="AO59" s="345">
        <v>-33.9</v>
      </c>
      <c r="AP59" s="346">
        <v>45426</v>
      </c>
      <c r="AQ59" s="347">
        <v>6.7</v>
      </c>
      <c r="AR59" s="348">
        <v>-40.6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525</v>
      </c>
      <c r="AM60" s="351">
        <v>5593494</v>
      </c>
      <c r="AN60" s="352">
        <v>16262</v>
      </c>
      <c r="AO60" s="353">
        <v>-31.9</v>
      </c>
      <c r="AP60" s="354">
        <v>24508</v>
      </c>
      <c r="AQ60" s="355">
        <v>0.6</v>
      </c>
      <c r="AR60" s="356">
        <v>-32.5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530</v>
      </c>
      <c r="AL61" s="357"/>
      <c r="AM61" s="358">
        <v>6888050</v>
      </c>
      <c r="AN61" s="359">
        <v>20049</v>
      </c>
      <c r="AO61" s="360">
        <v>4.8</v>
      </c>
      <c r="AP61" s="361">
        <v>42932</v>
      </c>
      <c r="AQ61" s="362">
        <v>3.1</v>
      </c>
      <c r="AR61" s="348">
        <v>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525</v>
      </c>
      <c r="AM62" s="351">
        <v>5507092</v>
      </c>
      <c r="AN62" s="352">
        <v>16029</v>
      </c>
      <c r="AO62" s="353">
        <v>5.8</v>
      </c>
      <c r="AP62" s="354">
        <v>23894</v>
      </c>
      <c r="AQ62" s="355">
        <v>3</v>
      </c>
      <c r="AR62" s="356">
        <v>2.8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4vabVjQZt0+v7eHA3qc3XUQ9z5fCnBEVZ0idtST7kUXNXHV2IBDmc12yjNoE/fW0L7Y8ug4GSYbIwCwcdRSLuw==" saltValue="c71qq1jjRH0KgQAjMogs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AE87" sqref="AE8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q7QORyPDFIo/vuE8Hmix5c6iQ4fRUhzbiWu/Zb24ZmyqfSaS5xhsb1iXa2R1kfWlM9e5vGXbQR1WlAtSw+AOw==" saltValue="xr48V+Eem1sEIDBP2usS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avdV0RslJer7bxbpZPt3bHe9QhYf3xmGr14GixKBBZYCTfXJ6a080sCVG4HWPbYAJLlL2MihsNzPI5uRpdhuA==" saltValue="G38pUFZZk1zKgra1NXB9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6"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534</v>
      </c>
      <c r="G46" s="8" t="s">
        <v>535</v>
      </c>
      <c r="H46" s="8" t="s">
        <v>536</v>
      </c>
      <c r="I46" s="8" t="s">
        <v>537</v>
      </c>
      <c r="J46" s="9" t="s">
        <v>538</v>
      </c>
    </row>
    <row r="47" spans="2:10" ht="57.75" customHeight="1">
      <c r="B47" s="10"/>
      <c r="C47" s="1212" t="s">
        <v>3</v>
      </c>
      <c r="D47" s="1212"/>
      <c r="E47" s="1213"/>
      <c r="F47" s="11">
        <v>5.48</v>
      </c>
      <c r="G47" s="12">
        <v>4.32</v>
      </c>
      <c r="H47" s="12">
        <v>4.3600000000000003</v>
      </c>
      <c r="I47" s="12">
        <v>6.73</v>
      </c>
      <c r="J47" s="13">
        <v>6.93</v>
      </c>
    </row>
    <row r="48" spans="2:10" ht="57.75" customHeight="1">
      <c r="B48" s="14"/>
      <c r="C48" s="1214" t="s">
        <v>4</v>
      </c>
      <c r="D48" s="1214"/>
      <c r="E48" s="1215"/>
      <c r="F48" s="15">
        <v>6.47</v>
      </c>
      <c r="G48" s="16">
        <v>6.21</v>
      </c>
      <c r="H48" s="16">
        <v>7.42</v>
      </c>
      <c r="I48" s="16">
        <v>5.25</v>
      </c>
      <c r="J48" s="17">
        <v>6.41</v>
      </c>
    </row>
    <row r="49" spans="2:10" ht="57.75" customHeight="1" thickBot="1">
      <c r="B49" s="18"/>
      <c r="C49" s="1216" t="s">
        <v>5</v>
      </c>
      <c r="D49" s="1216"/>
      <c r="E49" s="1217"/>
      <c r="F49" s="19">
        <v>2.11</v>
      </c>
      <c r="G49" s="20" t="s">
        <v>539</v>
      </c>
      <c r="H49" s="20">
        <v>1.45</v>
      </c>
      <c r="I49" s="20">
        <v>0.24</v>
      </c>
      <c r="J49" s="21">
        <v>1.43</v>
      </c>
    </row>
    <row r="50" spans="2:10" ht="13.5" customHeight="1"/>
    <row r="51" spans="2:10" ht="13.5" hidden="1" customHeight="1"/>
    <row r="52" spans="2:10" ht="13.5" hidden="1" customHeight="1"/>
    <row r="53" spans="2:10" ht="13.5" hidden="1" customHeight="1"/>
  </sheetData>
  <sheetProtection algorithmName="SHA-512" hashValue="wZFBxj/ywiu4PqgQySSdnX81F82k38kYLHp0o1N52UtOpNsov6Kj8j/rnBWQDDwmiPi82Ow7WwepAXKE74ITXA==" saltValue="8SOqc/rUrf7Go+VUTyoa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3"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534</v>
      </c>
      <c r="G33" s="29" t="s">
        <v>535</v>
      </c>
      <c r="H33" s="29" t="s">
        <v>536</v>
      </c>
      <c r="I33" s="29" t="s">
        <v>537</v>
      </c>
      <c r="J33" s="30" t="s">
        <v>538</v>
      </c>
      <c r="K33" s="22"/>
      <c r="L33" s="22"/>
      <c r="M33" s="22"/>
      <c r="N33" s="22"/>
      <c r="O33" s="22"/>
      <c r="P33" s="22"/>
    </row>
    <row r="34" spans="1:16" ht="39" customHeight="1">
      <c r="A34" s="22"/>
      <c r="B34" s="31"/>
      <c r="C34" s="1224" t="s">
        <v>540</v>
      </c>
      <c r="D34" s="1224"/>
      <c r="E34" s="1225"/>
      <c r="F34" s="32">
        <v>10.61</v>
      </c>
      <c r="G34" s="33">
        <v>10.41</v>
      </c>
      <c r="H34" s="33">
        <v>9.7799999999999994</v>
      </c>
      <c r="I34" s="33">
        <v>10.4</v>
      </c>
      <c r="J34" s="34">
        <v>9.83</v>
      </c>
      <c r="K34" s="22"/>
      <c r="L34" s="22"/>
      <c r="M34" s="22"/>
      <c r="N34" s="22"/>
      <c r="O34" s="22"/>
      <c r="P34" s="22"/>
    </row>
    <row r="35" spans="1:16" ht="39" customHeight="1">
      <c r="A35" s="22"/>
      <c r="B35" s="35"/>
      <c r="C35" s="1218" t="s">
        <v>541</v>
      </c>
      <c r="D35" s="1219"/>
      <c r="E35" s="1220"/>
      <c r="F35" s="36">
        <v>6.46</v>
      </c>
      <c r="G35" s="37">
        <v>6.19</v>
      </c>
      <c r="H35" s="37">
        <v>7.41</v>
      </c>
      <c r="I35" s="37">
        <v>5.23</v>
      </c>
      <c r="J35" s="38">
        <v>6.38</v>
      </c>
      <c r="K35" s="22"/>
      <c r="L35" s="22"/>
      <c r="M35" s="22"/>
      <c r="N35" s="22"/>
      <c r="O35" s="22"/>
      <c r="P35" s="22"/>
    </row>
    <row r="36" spans="1:16" ht="39" customHeight="1">
      <c r="A36" s="22"/>
      <c r="B36" s="35"/>
      <c r="C36" s="1218" t="s">
        <v>542</v>
      </c>
      <c r="D36" s="1219"/>
      <c r="E36" s="1220"/>
      <c r="F36" s="36" t="s">
        <v>543</v>
      </c>
      <c r="G36" s="37" t="s">
        <v>544</v>
      </c>
      <c r="H36" s="37">
        <v>1.76</v>
      </c>
      <c r="I36" s="37">
        <v>2.2599999999999998</v>
      </c>
      <c r="J36" s="38">
        <v>3.22</v>
      </c>
      <c r="K36" s="22"/>
      <c r="L36" s="22"/>
      <c r="M36" s="22"/>
      <c r="N36" s="22"/>
      <c r="O36" s="22"/>
      <c r="P36" s="22"/>
    </row>
    <row r="37" spans="1:16" ht="39" customHeight="1">
      <c r="A37" s="22"/>
      <c r="B37" s="35"/>
      <c r="C37" s="1218" t="s">
        <v>545</v>
      </c>
      <c r="D37" s="1219"/>
      <c r="E37" s="1220"/>
      <c r="F37" s="36">
        <v>2.12</v>
      </c>
      <c r="G37" s="37">
        <v>3.18</v>
      </c>
      <c r="H37" s="37">
        <v>3.11</v>
      </c>
      <c r="I37" s="37">
        <v>3.03</v>
      </c>
      <c r="J37" s="38">
        <v>3.12</v>
      </c>
      <c r="K37" s="22"/>
      <c r="L37" s="22"/>
      <c r="M37" s="22"/>
      <c r="N37" s="22"/>
      <c r="O37" s="22"/>
      <c r="P37" s="22"/>
    </row>
    <row r="38" spans="1:16" ht="39" customHeight="1">
      <c r="A38" s="22"/>
      <c r="B38" s="35"/>
      <c r="C38" s="1218" t="s">
        <v>546</v>
      </c>
      <c r="D38" s="1219"/>
      <c r="E38" s="1220"/>
      <c r="F38" s="36">
        <v>1.21</v>
      </c>
      <c r="G38" s="37">
        <v>1.29</v>
      </c>
      <c r="H38" s="37">
        <v>1.24</v>
      </c>
      <c r="I38" s="37">
        <v>1.53</v>
      </c>
      <c r="J38" s="38">
        <v>2.42</v>
      </c>
      <c r="K38" s="22"/>
      <c r="L38" s="22"/>
      <c r="M38" s="22"/>
      <c r="N38" s="22"/>
      <c r="O38" s="22"/>
      <c r="P38" s="22"/>
    </row>
    <row r="39" spans="1:16" ht="39" customHeight="1">
      <c r="A39" s="22"/>
      <c r="B39" s="35"/>
      <c r="C39" s="1218" t="s">
        <v>547</v>
      </c>
      <c r="D39" s="1219"/>
      <c r="E39" s="1220"/>
      <c r="F39" s="36">
        <v>0.62</v>
      </c>
      <c r="G39" s="37">
        <v>0.57999999999999996</v>
      </c>
      <c r="H39" s="37">
        <v>0.66</v>
      </c>
      <c r="I39" s="37">
        <v>0.66</v>
      </c>
      <c r="J39" s="38">
        <v>0.41</v>
      </c>
      <c r="K39" s="22"/>
      <c r="L39" s="22"/>
      <c r="M39" s="22"/>
      <c r="N39" s="22"/>
      <c r="O39" s="22"/>
      <c r="P39" s="22"/>
    </row>
    <row r="40" spans="1:16" ht="39" customHeight="1">
      <c r="A40" s="22"/>
      <c r="B40" s="35"/>
      <c r="C40" s="1218" t="s">
        <v>548</v>
      </c>
      <c r="D40" s="1219"/>
      <c r="E40" s="1220"/>
      <c r="F40" s="36">
        <v>0.03</v>
      </c>
      <c r="G40" s="37">
        <v>0.03</v>
      </c>
      <c r="H40" s="37">
        <v>0.03</v>
      </c>
      <c r="I40" s="37">
        <v>0.04</v>
      </c>
      <c r="J40" s="38">
        <v>0.04</v>
      </c>
      <c r="K40" s="22"/>
      <c r="L40" s="22"/>
      <c r="M40" s="22"/>
      <c r="N40" s="22"/>
      <c r="O40" s="22"/>
      <c r="P40" s="22"/>
    </row>
    <row r="41" spans="1:16" ht="39" customHeight="1">
      <c r="A41" s="22"/>
      <c r="B41" s="35"/>
      <c r="C41" s="1218" t="s">
        <v>549</v>
      </c>
      <c r="D41" s="1219"/>
      <c r="E41" s="1220"/>
      <c r="F41" s="36">
        <v>0.02</v>
      </c>
      <c r="G41" s="37">
        <v>7.0000000000000007E-2</v>
      </c>
      <c r="H41" s="37">
        <v>0.03</v>
      </c>
      <c r="I41" s="37">
        <v>0.02</v>
      </c>
      <c r="J41" s="38">
        <v>0.02</v>
      </c>
      <c r="K41" s="22"/>
      <c r="L41" s="22"/>
      <c r="M41" s="22"/>
      <c r="N41" s="22"/>
      <c r="O41" s="22"/>
      <c r="P41" s="22"/>
    </row>
    <row r="42" spans="1:16" ht="39" customHeight="1">
      <c r="A42" s="22"/>
      <c r="B42" s="39"/>
      <c r="C42" s="1218" t="s">
        <v>550</v>
      </c>
      <c r="D42" s="1219"/>
      <c r="E42" s="1220"/>
      <c r="F42" s="36" t="s">
        <v>492</v>
      </c>
      <c r="G42" s="37" t="s">
        <v>492</v>
      </c>
      <c r="H42" s="37" t="s">
        <v>492</v>
      </c>
      <c r="I42" s="37" t="s">
        <v>551</v>
      </c>
      <c r="J42" s="38" t="s">
        <v>492</v>
      </c>
      <c r="K42" s="22"/>
      <c r="L42" s="22"/>
      <c r="M42" s="22"/>
      <c r="N42" s="22"/>
      <c r="O42" s="22"/>
      <c r="P42" s="22"/>
    </row>
    <row r="43" spans="1:16" ht="39" customHeight="1" thickBot="1">
      <c r="A43" s="22"/>
      <c r="B43" s="40"/>
      <c r="C43" s="1221" t="s">
        <v>552</v>
      </c>
      <c r="D43" s="1222"/>
      <c r="E43" s="1223"/>
      <c r="F43" s="41">
        <v>0</v>
      </c>
      <c r="G43" s="42">
        <v>0</v>
      </c>
      <c r="H43" s="42">
        <v>0</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ZoZkDpcfkxt0nuiGBNQHf+3nWUKpmd3T3J8j4Up1pmsvhP73755dnY64tzFR5IikvrcrCYtDgXVpIuePyWFsQ==" saltValue="En21XgjnWZSHXDDB/QMS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2"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c r="A45" s="48"/>
      <c r="B45" s="1234" t="s">
        <v>10</v>
      </c>
      <c r="C45" s="1235"/>
      <c r="D45" s="58"/>
      <c r="E45" s="1240" t="s">
        <v>11</v>
      </c>
      <c r="F45" s="1240"/>
      <c r="G45" s="1240"/>
      <c r="H45" s="1240"/>
      <c r="I45" s="1240"/>
      <c r="J45" s="1241"/>
      <c r="K45" s="59">
        <v>6878</v>
      </c>
      <c r="L45" s="60">
        <v>6815</v>
      </c>
      <c r="M45" s="60">
        <v>6347</v>
      </c>
      <c r="N45" s="60">
        <v>6674</v>
      </c>
      <c r="O45" s="61">
        <v>6868</v>
      </c>
      <c r="P45" s="48"/>
      <c r="Q45" s="48"/>
      <c r="R45" s="48"/>
      <c r="S45" s="48"/>
      <c r="T45" s="48"/>
      <c r="U45" s="48"/>
    </row>
    <row r="46" spans="1:21" ht="30.75" customHeight="1">
      <c r="A46" s="48"/>
      <c r="B46" s="1236"/>
      <c r="C46" s="1237"/>
      <c r="D46" s="62"/>
      <c r="E46" s="1228" t="s">
        <v>12</v>
      </c>
      <c r="F46" s="1228"/>
      <c r="G46" s="1228"/>
      <c r="H46" s="1228"/>
      <c r="I46" s="1228"/>
      <c r="J46" s="1229"/>
      <c r="K46" s="63" t="s">
        <v>492</v>
      </c>
      <c r="L46" s="64" t="s">
        <v>492</v>
      </c>
      <c r="M46" s="64" t="s">
        <v>492</v>
      </c>
      <c r="N46" s="64" t="s">
        <v>492</v>
      </c>
      <c r="O46" s="65" t="s">
        <v>492</v>
      </c>
      <c r="P46" s="48"/>
      <c r="Q46" s="48"/>
      <c r="R46" s="48"/>
      <c r="S46" s="48"/>
      <c r="T46" s="48"/>
      <c r="U46" s="48"/>
    </row>
    <row r="47" spans="1:21" ht="30.75" customHeight="1">
      <c r="A47" s="48"/>
      <c r="B47" s="1236"/>
      <c r="C47" s="1237"/>
      <c r="D47" s="62"/>
      <c r="E47" s="1228" t="s">
        <v>13</v>
      </c>
      <c r="F47" s="1228"/>
      <c r="G47" s="1228"/>
      <c r="H47" s="1228"/>
      <c r="I47" s="1228"/>
      <c r="J47" s="1229"/>
      <c r="K47" s="63" t="s">
        <v>492</v>
      </c>
      <c r="L47" s="64" t="s">
        <v>492</v>
      </c>
      <c r="M47" s="64" t="s">
        <v>492</v>
      </c>
      <c r="N47" s="64" t="s">
        <v>492</v>
      </c>
      <c r="O47" s="65" t="s">
        <v>492</v>
      </c>
      <c r="P47" s="48"/>
      <c r="Q47" s="48"/>
      <c r="R47" s="48"/>
      <c r="S47" s="48"/>
      <c r="T47" s="48"/>
      <c r="U47" s="48"/>
    </row>
    <row r="48" spans="1:21" ht="30.75" customHeight="1">
      <c r="A48" s="48"/>
      <c r="B48" s="1236"/>
      <c r="C48" s="1237"/>
      <c r="D48" s="62"/>
      <c r="E48" s="1228" t="s">
        <v>14</v>
      </c>
      <c r="F48" s="1228"/>
      <c r="G48" s="1228"/>
      <c r="H48" s="1228"/>
      <c r="I48" s="1228"/>
      <c r="J48" s="1229"/>
      <c r="K48" s="63">
        <v>1345</v>
      </c>
      <c r="L48" s="64">
        <v>1101</v>
      </c>
      <c r="M48" s="64">
        <v>1039</v>
      </c>
      <c r="N48" s="64">
        <v>890</v>
      </c>
      <c r="O48" s="65">
        <v>1041</v>
      </c>
      <c r="P48" s="48"/>
      <c r="Q48" s="48"/>
      <c r="R48" s="48"/>
      <c r="S48" s="48"/>
      <c r="T48" s="48"/>
      <c r="U48" s="48"/>
    </row>
    <row r="49" spans="1:21" ht="30.75" customHeight="1">
      <c r="A49" s="48"/>
      <c r="B49" s="1236"/>
      <c r="C49" s="1237"/>
      <c r="D49" s="62"/>
      <c r="E49" s="1228" t="s">
        <v>15</v>
      </c>
      <c r="F49" s="1228"/>
      <c r="G49" s="1228"/>
      <c r="H49" s="1228"/>
      <c r="I49" s="1228"/>
      <c r="J49" s="1229"/>
      <c r="K49" s="63">
        <v>66</v>
      </c>
      <c r="L49" s="64">
        <v>89</v>
      </c>
      <c r="M49" s="64">
        <v>117</v>
      </c>
      <c r="N49" s="64">
        <v>169</v>
      </c>
      <c r="O49" s="65">
        <v>195</v>
      </c>
      <c r="P49" s="48"/>
      <c r="Q49" s="48"/>
      <c r="R49" s="48"/>
      <c r="S49" s="48"/>
      <c r="T49" s="48"/>
      <c r="U49" s="48"/>
    </row>
    <row r="50" spans="1:21" ht="30.75" customHeight="1">
      <c r="A50" s="48"/>
      <c r="B50" s="1236"/>
      <c r="C50" s="1237"/>
      <c r="D50" s="62"/>
      <c r="E50" s="1228" t="s">
        <v>16</v>
      </c>
      <c r="F50" s="1228"/>
      <c r="G50" s="1228"/>
      <c r="H50" s="1228"/>
      <c r="I50" s="1228"/>
      <c r="J50" s="1229"/>
      <c r="K50" s="63">
        <v>231</v>
      </c>
      <c r="L50" s="64">
        <v>231</v>
      </c>
      <c r="M50" s="64">
        <v>231</v>
      </c>
      <c r="N50" s="64">
        <v>231</v>
      </c>
      <c r="O50" s="65">
        <v>231</v>
      </c>
      <c r="P50" s="48"/>
      <c r="Q50" s="48"/>
      <c r="R50" s="48"/>
      <c r="S50" s="48"/>
      <c r="T50" s="48"/>
      <c r="U50" s="48"/>
    </row>
    <row r="51" spans="1:21" ht="30.75" customHeight="1">
      <c r="A51" s="48"/>
      <c r="B51" s="1238"/>
      <c r="C51" s="1239"/>
      <c r="D51" s="66"/>
      <c r="E51" s="1228" t="s">
        <v>17</v>
      </c>
      <c r="F51" s="1228"/>
      <c r="G51" s="1228"/>
      <c r="H51" s="1228"/>
      <c r="I51" s="1228"/>
      <c r="J51" s="1229"/>
      <c r="K51" s="63">
        <v>0</v>
      </c>
      <c r="L51" s="64">
        <v>0</v>
      </c>
      <c r="M51" s="64" t="s">
        <v>492</v>
      </c>
      <c r="N51" s="64" t="s">
        <v>492</v>
      </c>
      <c r="O51" s="65" t="s">
        <v>492</v>
      </c>
      <c r="P51" s="48"/>
      <c r="Q51" s="48"/>
      <c r="R51" s="48"/>
      <c r="S51" s="48"/>
      <c r="T51" s="48"/>
      <c r="U51" s="48"/>
    </row>
    <row r="52" spans="1:21" ht="30.75" customHeight="1">
      <c r="A52" s="48"/>
      <c r="B52" s="1226" t="s">
        <v>18</v>
      </c>
      <c r="C52" s="1227"/>
      <c r="D52" s="66"/>
      <c r="E52" s="1228" t="s">
        <v>19</v>
      </c>
      <c r="F52" s="1228"/>
      <c r="G52" s="1228"/>
      <c r="H52" s="1228"/>
      <c r="I52" s="1228"/>
      <c r="J52" s="1229"/>
      <c r="K52" s="63">
        <v>7435</v>
      </c>
      <c r="L52" s="64">
        <v>7763</v>
      </c>
      <c r="M52" s="64">
        <v>6915</v>
      </c>
      <c r="N52" s="64">
        <v>6685</v>
      </c>
      <c r="O52" s="65">
        <v>7004</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1085</v>
      </c>
      <c r="L53" s="69">
        <v>473</v>
      </c>
      <c r="M53" s="69">
        <v>819</v>
      </c>
      <c r="N53" s="69">
        <v>1279</v>
      </c>
      <c r="O53" s="70">
        <v>1331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SgdZWTuTzMC5DOfPFBZRFIqUMccrxVSJMt8nEov7yS0YW9ShP+c06qEBOy1fwWI1d48tBXol1Yxt2Q+c8qjtQ==" saltValue="3IndijRU+ta5ikfD6GfeP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election activeCell="K43" sqref="K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534</v>
      </c>
      <c r="J40" s="79" t="s">
        <v>535</v>
      </c>
      <c r="K40" s="79" t="s">
        <v>536</v>
      </c>
      <c r="L40" s="79" t="s">
        <v>537</v>
      </c>
      <c r="M40" s="80" t="s">
        <v>538</v>
      </c>
    </row>
    <row r="41" spans="2:13" ht="27.75" customHeight="1">
      <c r="B41" s="1254" t="s">
        <v>23</v>
      </c>
      <c r="C41" s="1255"/>
      <c r="D41" s="81"/>
      <c r="E41" s="1256" t="s">
        <v>24</v>
      </c>
      <c r="F41" s="1256"/>
      <c r="G41" s="1256"/>
      <c r="H41" s="1257"/>
      <c r="I41" s="82">
        <v>58002</v>
      </c>
      <c r="J41" s="83">
        <v>57191</v>
      </c>
      <c r="K41" s="83">
        <v>57243</v>
      </c>
      <c r="L41" s="83">
        <v>58572</v>
      </c>
      <c r="M41" s="84">
        <v>57530</v>
      </c>
    </row>
    <row r="42" spans="2:13" ht="27.75" customHeight="1">
      <c r="B42" s="1244"/>
      <c r="C42" s="1245"/>
      <c r="D42" s="85"/>
      <c r="E42" s="1248" t="s">
        <v>25</v>
      </c>
      <c r="F42" s="1248"/>
      <c r="G42" s="1248"/>
      <c r="H42" s="1249"/>
      <c r="I42" s="86">
        <v>4446</v>
      </c>
      <c r="J42" s="87">
        <v>4262</v>
      </c>
      <c r="K42" s="87">
        <v>4193</v>
      </c>
      <c r="L42" s="87">
        <v>3738</v>
      </c>
      <c r="M42" s="88">
        <v>3487</v>
      </c>
    </row>
    <row r="43" spans="2:13" ht="27.75" customHeight="1">
      <c r="B43" s="1244"/>
      <c r="C43" s="1245"/>
      <c r="D43" s="85"/>
      <c r="E43" s="1248" t="s">
        <v>26</v>
      </c>
      <c r="F43" s="1248"/>
      <c r="G43" s="1248"/>
      <c r="H43" s="1249"/>
      <c r="I43" s="86">
        <v>8507</v>
      </c>
      <c r="J43" s="87">
        <v>4267</v>
      </c>
      <c r="K43" s="87">
        <v>2400</v>
      </c>
      <c r="L43" s="87">
        <v>2325</v>
      </c>
      <c r="M43" s="88">
        <v>2288</v>
      </c>
    </row>
    <row r="44" spans="2:13" ht="27.75" customHeight="1">
      <c r="B44" s="1244"/>
      <c r="C44" s="1245"/>
      <c r="D44" s="85"/>
      <c r="E44" s="1248" t="s">
        <v>27</v>
      </c>
      <c r="F44" s="1248"/>
      <c r="G44" s="1248"/>
      <c r="H44" s="1249"/>
      <c r="I44" s="86">
        <v>584</v>
      </c>
      <c r="J44" s="87">
        <v>834</v>
      </c>
      <c r="K44" s="87">
        <v>952</v>
      </c>
      <c r="L44" s="87">
        <v>996</v>
      </c>
      <c r="M44" s="88">
        <v>895</v>
      </c>
    </row>
    <row r="45" spans="2:13" ht="27.75" customHeight="1">
      <c r="B45" s="1244"/>
      <c r="C45" s="1245"/>
      <c r="D45" s="85"/>
      <c r="E45" s="1248" t="s">
        <v>28</v>
      </c>
      <c r="F45" s="1248"/>
      <c r="G45" s="1248"/>
      <c r="H45" s="1249"/>
      <c r="I45" s="86">
        <v>11319</v>
      </c>
      <c r="J45" s="87">
        <v>9856</v>
      </c>
      <c r="K45" s="87">
        <v>8694</v>
      </c>
      <c r="L45" s="87">
        <v>8457</v>
      </c>
      <c r="M45" s="88">
        <v>8189</v>
      </c>
    </row>
    <row r="46" spans="2:13" ht="27.75" customHeight="1">
      <c r="B46" s="1244"/>
      <c r="C46" s="1245"/>
      <c r="D46" s="89"/>
      <c r="E46" s="1248" t="s">
        <v>29</v>
      </c>
      <c r="F46" s="1248"/>
      <c r="G46" s="1248"/>
      <c r="H46" s="1249"/>
      <c r="I46" s="86">
        <v>1</v>
      </c>
      <c r="J46" s="87">
        <v>1</v>
      </c>
      <c r="K46" s="87">
        <v>2</v>
      </c>
      <c r="L46" s="87">
        <v>5</v>
      </c>
      <c r="M46" s="88" t="s">
        <v>492</v>
      </c>
    </row>
    <row r="47" spans="2:13" ht="27.75" customHeight="1">
      <c r="B47" s="1244"/>
      <c r="C47" s="1245"/>
      <c r="D47" s="90"/>
      <c r="E47" s="1258" t="s">
        <v>30</v>
      </c>
      <c r="F47" s="1259"/>
      <c r="G47" s="1259"/>
      <c r="H47" s="1260"/>
      <c r="I47" s="86" t="s">
        <v>492</v>
      </c>
      <c r="J47" s="87" t="s">
        <v>492</v>
      </c>
      <c r="K47" s="87" t="s">
        <v>492</v>
      </c>
      <c r="L47" s="87" t="s">
        <v>492</v>
      </c>
      <c r="M47" s="88" t="s">
        <v>492</v>
      </c>
    </row>
    <row r="48" spans="2:13" ht="27.75" customHeight="1">
      <c r="B48" s="1244"/>
      <c r="C48" s="1245"/>
      <c r="D48" s="85"/>
      <c r="E48" s="1248" t="s">
        <v>31</v>
      </c>
      <c r="F48" s="1248"/>
      <c r="G48" s="1248"/>
      <c r="H48" s="1249"/>
      <c r="I48" s="86" t="s">
        <v>492</v>
      </c>
      <c r="J48" s="87" t="s">
        <v>492</v>
      </c>
      <c r="K48" s="87" t="s">
        <v>492</v>
      </c>
      <c r="L48" s="87" t="s">
        <v>492</v>
      </c>
      <c r="M48" s="88" t="s">
        <v>492</v>
      </c>
    </row>
    <row r="49" spans="2:13" ht="27.75" customHeight="1">
      <c r="B49" s="1246"/>
      <c r="C49" s="1247"/>
      <c r="D49" s="85"/>
      <c r="E49" s="1248" t="s">
        <v>32</v>
      </c>
      <c r="F49" s="1248"/>
      <c r="G49" s="1248"/>
      <c r="H49" s="1249"/>
      <c r="I49" s="86" t="s">
        <v>492</v>
      </c>
      <c r="J49" s="87" t="s">
        <v>492</v>
      </c>
      <c r="K49" s="87" t="s">
        <v>492</v>
      </c>
      <c r="L49" s="87" t="s">
        <v>492</v>
      </c>
      <c r="M49" s="88" t="s">
        <v>492</v>
      </c>
    </row>
    <row r="50" spans="2:13" ht="27.75" customHeight="1">
      <c r="B50" s="1242" t="s">
        <v>33</v>
      </c>
      <c r="C50" s="1243"/>
      <c r="D50" s="91"/>
      <c r="E50" s="1248" t="s">
        <v>34</v>
      </c>
      <c r="F50" s="1248"/>
      <c r="G50" s="1248"/>
      <c r="H50" s="1249"/>
      <c r="I50" s="86">
        <v>7194</v>
      </c>
      <c r="J50" s="87">
        <v>9890</v>
      </c>
      <c r="K50" s="87">
        <v>9341</v>
      </c>
      <c r="L50" s="87">
        <v>10251</v>
      </c>
      <c r="M50" s="88">
        <v>10350</v>
      </c>
    </row>
    <row r="51" spans="2:13" ht="27.75" customHeight="1">
      <c r="B51" s="1244"/>
      <c r="C51" s="1245"/>
      <c r="D51" s="85"/>
      <c r="E51" s="1248" t="s">
        <v>35</v>
      </c>
      <c r="F51" s="1248"/>
      <c r="G51" s="1248"/>
      <c r="H51" s="1249"/>
      <c r="I51" s="86">
        <v>13715</v>
      </c>
      <c r="J51" s="87">
        <v>8876</v>
      </c>
      <c r="K51" s="87">
        <v>7309</v>
      </c>
      <c r="L51" s="87">
        <v>7514</v>
      </c>
      <c r="M51" s="88">
        <v>6837</v>
      </c>
    </row>
    <row r="52" spans="2:13" ht="27.75" customHeight="1">
      <c r="B52" s="1246"/>
      <c r="C52" s="1247"/>
      <c r="D52" s="85"/>
      <c r="E52" s="1248" t="s">
        <v>36</v>
      </c>
      <c r="F52" s="1248"/>
      <c r="G52" s="1248"/>
      <c r="H52" s="1249"/>
      <c r="I52" s="86">
        <v>57978</v>
      </c>
      <c r="J52" s="87">
        <v>57031</v>
      </c>
      <c r="K52" s="87">
        <v>56530</v>
      </c>
      <c r="L52" s="87">
        <v>54967</v>
      </c>
      <c r="M52" s="88">
        <v>53763</v>
      </c>
    </row>
    <row r="53" spans="2:13" ht="27.75" customHeight="1" thickBot="1">
      <c r="B53" s="1250" t="s">
        <v>37</v>
      </c>
      <c r="C53" s="1251"/>
      <c r="D53" s="92"/>
      <c r="E53" s="1252" t="s">
        <v>38</v>
      </c>
      <c r="F53" s="1252"/>
      <c r="G53" s="1252"/>
      <c r="H53" s="1253"/>
      <c r="I53" s="93">
        <v>3973</v>
      </c>
      <c r="J53" s="94">
        <v>613</v>
      </c>
      <c r="K53" s="94">
        <v>304</v>
      </c>
      <c r="L53" s="94">
        <v>1360</v>
      </c>
      <c r="M53" s="95">
        <v>1438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UI9Q8vnnHfgOiYkKct4ZmSm8QKuCjCXF7GM6AEB/fcjX19vzqlkbwQekQoNly0l9r/P1DjgaavtzKwQqEGEmQ==" saltValue="kOZdXzeDzBcvYm1hlLQ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F62" sqref="F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536</v>
      </c>
      <c r="G54" s="104" t="s">
        <v>537</v>
      </c>
      <c r="H54" s="105" t="s">
        <v>538</v>
      </c>
    </row>
    <row r="55" spans="2:8" ht="52.5" customHeight="1">
      <c r="B55" s="106"/>
      <c r="C55" s="1269" t="s">
        <v>41</v>
      </c>
      <c r="D55" s="1269"/>
      <c r="E55" s="1270"/>
      <c r="F55" s="107">
        <v>2548</v>
      </c>
      <c r="G55" s="107">
        <v>3946</v>
      </c>
      <c r="H55" s="108">
        <v>4086</v>
      </c>
    </row>
    <row r="56" spans="2:8" ht="52.5" customHeight="1">
      <c r="B56" s="109"/>
      <c r="C56" s="1271" t="s">
        <v>42</v>
      </c>
      <c r="D56" s="1271"/>
      <c r="E56" s="1272"/>
      <c r="F56" s="110" t="s">
        <v>492</v>
      </c>
      <c r="G56" s="110" t="s">
        <v>492</v>
      </c>
      <c r="H56" s="111" t="s">
        <v>492</v>
      </c>
    </row>
    <row r="57" spans="2:8" ht="53.25" customHeight="1">
      <c r="B57" s="109"/>
      <c r="C57" s="1273" t="s">
        <v>43</v>
      </c>
      <c r="D57" s="1273"/>
      <c r="E57" s="1274"/>
      <c r="F57" s="112">
        <v>5133</v>
      </c>
      <c r="G57" s="112">
        <v>4666</v>
      </c>
      <c r="H57" s="113">
        <v>4555</v>
      </c>
    </row>
    <row r="58" spans="2:8" ht="45.75" customHeight="1">
      <c r="B58" s="114"/>
      <c r="C58" s="1261" t="s">
        <v>553</v>
      </c>
      <c r="D58" s="1262"/>
      <c r="E58" s="1263"/>
      <c r="F58" s="115">
        <v>2085</v>
      </c>
      <c r="G58" s="115">
        <v>2085</v>
      </c>
      <c r="H58" s="116">
        <v>2103</v>
      </c>
    </row>
    <row r="59" spans="2:8" ht="45.75" customHeight="1">
      <c r="B59" s="114"/>
      <c r="C59" s="1261" t="s">
        <v>554</v>
      </c>
      <c r="D59" s="1262"/>
      <c r="E59" s="1263"/>
      <c r="F59" s="115">
        <v>893</v>
      </c>
      <c r="G59" s="115">
        <v>871</v>
      </c>
      <c r="H59" s="116">
        <v>695</v>
      </c>
    </row>
    <row r="60" spans="2:8" ht="45.75" customHeight="1">
      <c r="B60" s="114"/>
      <c r="C60" s="1261" t="s">
        <v>555</v>
      </c>
      <c r="D60" s="1262"/>
      <c r="E60" s="1263"/>
      <c r="F60" s="115">
        <v>1038</v>
      </c>
      <c r="G60" s="115">
        <v>829</v>
      </c>
      <c r="H60" s="116">
        <v>674</v>
      </c>
    </row>
    <row r="61" spans="2:8" ht="45.75" customHeight="1">
      <c r="B61" s="114"/>
      <c r="C61" s="1261" t="s">
        <v>556</v>
      </c>
      <c r="D61" s="1262"/>
      <c r="E61" s="1263"/>
      <c r="F61" s="115">
        <v>604</v>
      </c>
      <c r="G61" s="115">
        <v>379</v>
      </c>
      <c r="H61" s="116">
        <v>341</v>
      </c>
    </row>
    <row r="62" spans="2:8" ht="45.75" customHeight="1" thickBot="1">
      <c r="B62" s="117"/>
      <c r="C62" s="1264" t="s">
        <v>557</v>
      </c>
      <c r="D62" s="1265"/>
      <c r="E62" s="1266"/>
      <c r="F62" s="118">
        <v>94</v>
      </c>
      <c r="G62" s="118">
        <v>94</v>
      </c>
      <c r="H62" s="119">
        <v>315</v>
      </c>
    </row>
    <row r="63" spans="2:8" ht="52.5" customHeight="1" thickBot="1">
      <c r="B63" s="120"/>
      <c r="C63" s="1267" t="s">
        <v>44</v>
      </c>
      <c r="D63" s="1267"/>
      <c r="E63" s="1268"/>
      <c r="F63" s="121">
        <v>7681</v>
      </c>
      <c r="G63" s="121">
        <v>8612</v>
      </c>
      <c r="H63" s="122">
        <v>8641</v>
      </c>
    </row>
    <row r="64" spans="2:8" ht="15" customHeight="1"/>
    <row r="65" ht="0" hidden="1" customHeight="1"/>
    <row r="66" ht="0" hidden="1" customHeight="1"/>
  </sheetData>
  <sheetProtection algorithmName="SHA-512" hashValue="nOegTo0zYWywcWmc0bm42MqXz7NNiqGqyZv8xAWSrTCaTu9MzjXDHZTaynV+vmGJyoYVM1Ya9FGowREQF8ELyQ==" saltValue="QIAZJ+RW8IYosAPyZBxH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CI40" sqref="CI40"/>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571</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571</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570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567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578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569</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534</v>
      </c>
      <c r="BQ50" s="1288"/>
      <c r="BR50" s="1288"/>
      <c r="BS50" s="1288"/>
      <c r="BT50" s="1288"/>
      <c r="BU50" s="1288"/>
      <c r="BV50" s="1288"/>
      <c r="BW50" s="1288"/>
      <c r="BX50" s="1288" t="s">
        <v>535</v>
      </c>
      <c r="BY50" s="1288"/>
      <c r="BZ50" s="1288"/>
      <c r="CA50" s="1288"/>
      <c r="CB50" s="1288"/>
      <c r="CC50" s="1288"/>
      <c r="CD50" s="1288"/>
      <c r="CE50" s="1288"/>
      <c r="CF50" s="1288" t="s">
        <v>536</v>
      </c>
      <c r="CG50" s="1288"/>
      <c r="CH50" s="1288"/>
      <c r="CI50" s="1288"/>
      <c r="CJ50" s="1288"/>
      <c r="CK50" s="1288"/>
      <c r="CL50" s="1288"/>
      <c r="CM50" s="1288"/>
      <c r="CN50" s="1288" t="s">
        <v>537</v>
      </c>
      <c r="CO50" s="1288"/>
      <c r="CP50" s="1288"/>
      <c r="CQ50" s="1288"/>
      <c r="CR50" s="1288"/>
      <c r="CS50" s="1288"/>
      <c r="CT50" s="1288"/>
      <c r="CU50" s="1288"/>
      <c r="CV50" s="1288" t="s">
        <v>538</v>
      </c>
      <c r="CW50" s="1288"/>
      <c r="CX50" s="1288"/>
      <c r="CY50" s="1288"/>
      <c r="CZ50" s="1288"/>
      <c r="DA50" s="1288"/>
      <c r="DB50" s="1288"/>
      <c r="DC50" s="1288"/>
    </row>
    <row r="51" spans="1:109" ht="13.5" customHeight="1">
      <c r="B51" s="366"/>
      <c r="G51" s="1294"/>
      <c r="H51" s="1294"/>
      <c r="I51" s="1295"/>
      <c r="J51" s="1295"/>
      <c r="K51" s="1292"/>
      <c r="L51" s="1292"/>
      <c r="M51" s="1292"/>
      <c r="N51" s="1292"/>
      <c r="AM51" s="373"/>
      <c r="AN51" s="1289" t="s">
        <v>566</v>
      </c>
      <c r="AO51" s="1289"/>
      <c r="AP51" s="1289"/>
      <c r="AQ51" s="1289"/>
      <c r="AR51" s="1289"/>
      <c r="AS51" s="1289"/>
      <c r="AT51" s="1289"/>
      <c r="AU51" s="1289"/>
      <c r="AV51" s="1289"/>
      <c r="AW51" s="1289"/>
      <c r="AX51" s="1289"/>
      <c r="AY51" s="1289"/>
      <c r="AZ51" s="1289"/>
      <c r="BA51" s="1289"/>
      <c r="BB51" s="1289" t="s">
        <v>573</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v>0.5</v>
      </c>
      <c r="CG51" s="1291"/>
      <c r="CH51" s="1291"/>
      <c r="CI51" s="1291"/>
      <c r="CJ51" s="1291"/>
      <c r="CK51" s="1291"/>
      <c r="CL51" s="1291"/>
      <c r="CM51" s="1291"/>
      <c r="CN51" s="1291">
        <v>2.5</v>
      </c>
      <c r="CO51" s="1291"/>
      <c r="CP51" s="1291"/>
      <c r="CQ51" s="1291"/>
      <c r="CR51" s="1291"/>
      <c r="CS51" s="1291"/>
      <c r="CT51" s="1291"/>
      <c r="CU51" s="1291"/>
      <c r="CV51" s="1291">
        <v>2.6</v>
      </c>
      <c r="CW51" s="1291"/>
      <c r="CX51" s="1291"/>
      <c r="CY51" s="1291"/>
      <c r="CZ51" s="1291"/>
      <c r="DA51" s="1291"/>
      <c r="DB51" s="1291"/>
      <c r="DC51" s="1291"/>
    </row>
    <row r="52" spans="1:109" ht="13.5">
      <c r="B52" s="366"/>
      <c r="G52" s="1294"/>
      <c r="H52" s="1294"/>
      <c r="I52" s="1295"/>
      <c r="J52" s="1295"/>
      <c r="K52" s="1292"/>
      <c r="L52" s="1292"/>
      <c r="M52" s="1292"/>
      <c r="N52" s="1292"/>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4"/>
      <c r="H53" s="1294"/>
      <c r="I53" s="1284"/>
      <c r="J53" s="1284"/>
      <c r="K53" s="1292"/>
      <c r="L53" s="1292"/>
      <c r="M53" s="1292"/>
      <c r="N53" s="1292"/>
      <c r="AM53" s="373"/>
      <c r="AN53" s="1289"/>
      <c r="AO53" s="1289"/>
      <c r="AP53" s="1289"/>
      <c r="AQ53" s="1289"/>
      <c r="AR53" s="1289"/>
      <c r="AS53" s="1289"/>
      <c r="AT53" s="1289"/>
      <c r="AU53" s="1289"/>
      <c r="AV53" s="1289"/>
      <c r="AW53" s="1289"/>
      <c r="AX53" s="1289"/>
      <c r="AY53" s="1289"/>
      <c r="AZ53" s="1289"/>
      <c r="BA53" s="1289"/>
      <c r="BB53" s="1289" t="s">
        <v>575</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48.9</v>
      </c>
      <c r="CG53" s="1291"/>
      <c r="CH53" s="1291"/>
      <c r="CI53" s="1291"/>
      <c r="CJ53" s="1291"/>
      <c r="CK53" s="1291"/>
      <c r="CL53" s="1291"/>
      <c r="CM53" s="1291"/>
      <c r="CN53" s="1291">
        <v>50</v>
      </c>
      <c r="CO53" s="1291"/>
      <c r="CP53" s="1291"/>
      <c r="CQ53" s="1291"/>
      <c r="CR53" s="1291"/>
      <c r="CS53" s="1291"/>
      <c r="CT53" s="1291"/>
      <c r="CU53" s="1291"/>
      <c r="CV53" s="1291">
        <v>51.6</v>
      </c>
      <c r="CW53" s="1291"/>
      <c r="CX53" s="1291"/>
      <c r="CY53" s="1291"/>
      <c r="CZ53" s="1291"/>
      <c r="DA53" s="1291"/>
      <c r="DB53" s="1291"/>
      <c r="DC53" s="1291"/>
    </row>
    <row r="54" spans="1:109" ht="13.5">
      <c r="A54" s="381"/>
      <c r="B54" s="366"/>
      <c r="G54" s="1294"/>
      <c r="H54" s="1294"/>
      <c r="I54" s="1284"/>
      <c r="J54" s="1284"/>
      <c r="K54" s="1292"/>
      <c r="L54" s="1292"/>
      <c r="M54" s="1292"/>
      <c r="N54" s="1292"/>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2"/>
      <c r="L55" s="1292"/>
      <c r="M55" s="1292"/>
      <c r="N55" s="1292"/>
      <c r="AN55" s="1288" t="s">
        <v>574</v>
      </c>
      <c r="AO55" s="1288"/>
      <c r="AP55" s="1288"/>
      <c r="AQ55" s="1288"/>
      <c r="AR55" s="1288"/>
      <c r="AS55" s="1288"/>
      <c r="AT55" s="1288"/>
      <c r="AU55" s="1288"/>
      <c r="AV55" s="1288"/>
      <c r="AW55" s="1288"/>
      <c r="AX55" s="1288"/>
      <c r="AY55" s="1288"/>
      <c r="AZ55" s="1288"/>
      <c r="BA55" s="1288"/>
      <c r="BB55" s="1289" t="s">
        <v>573</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37.4</v>
      </c>
      <c r="CG55" s="1291"/>
      <c r="CH55" s="1291"/>
      <c r="CI55" s="1291"/>
      <c r="CJ55" s="1291"/>
      <c r="CK55" s="1291"/>
      <c r="CL55" s="1291"/>
      <c r="CM55" s="1291"/>
      <c r="CN55" s="1291">
        <v>31</v>
      </c>
      <c r="CO55" s="1291"/>
      <c r="CP55" s="1291"/>
      <c r="CQ55" s="1291"/>
      <c r="CR55" s="1291"/>
      <c r="CS55" s="1291"/>
      <c r="CT55" s="1291"/>
      <c r="CU55" s="1291"/>
      <c r="CV55" s="1291">
        <v>30</v>
      </c>
      <c r="CW55" s="1291"/>
      <c r="CX55" s="1291"/>
      <c r="CY55" s="1291"/>
      <c r="CZ55" s="1291"/>
      <c r="DA55" s="1291"/>
      <c r="DB55" s="1291"/>
      <c r="DC55" s="1291"/>
    </row>
    <row r="56" spans="1:109" ht="13.5">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89" t="s">
        <v>575</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54.4</v>
      </c>
      <c r="CG57" s="1291"/>
      <c r="CH57" s="1291"/>
      <c r="CI57" s="1291"/>
      <c r="CJ57" s="1291"/>
      <c r="CK57" s="1291"/>
      <c r="CL57" s="1291"/>
      <c r="CM57" s="1291"/>
      <c r="CN57" s="1291">
        <v>57.4</v>
      </c>
      <c r="CO57" s="1291"/>
      <c r="CP57" s="1291"/>
      <c r="CQ57" s="1291"/>
      <c r="CR57" s="1291"/>
      <c r="CS57" s="1291"/>
      <c r="CT57" s="1291"/>
      <c r="CU57" s="1291"/>
      <c r="CV57" s="1291">
        <v>59.4</v>
      </c>
      <c r="CW57" s="1291"/>
      <c r="CX57" s="1291"/>
      <c r="CY57" s="1291"/>
      <c r="CZ57" s="1291"/>
      <c r="DA57" s="1291"/>
      <c r="DB57" s="1291"/>
      <c r="DC57" s="1291"/>
      <c r="DD57" s="392"/>
      <c r="DE57" s="387"/>
    </row>
    <row r="58" spans="1:109" s="381" customFormat="1" ht="13.5">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568</v>
      </c>
    </row>
    <row r="64" spans="1:109" ht="13.5">
      <c r="B64" s="366"/>
      <c r="G64" s="382"/>
      <c r="I64" s="384"/>
      <c r="J64" s="384"/>
      <c r="K64" s="384"/>
      <c r="L64" s="384"/>
      <c r="M64" s="384"/>
      <c r="N64" s="383"/>
      <c r="AM64" s="382"/>
      <c r="AN64" s="382" t="s">
        <v>567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577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569</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534</v>
      </c>
      <c r="BQ72" s="1288"/>
      <c r="BR72" s="1288"/>
      <c r="BS72" s="1288"/>
      <c r="BT72" s="1288"/>
      <c r="BU72" s="1288"/>
      <c r="BV72" s="1288"/>
      <c r="BW72" s="1288"/>
      <c r="BX72" s="1288" t="s">
        <v>535</v>
      </c>
      <c r="BY72" s="1288"/>
      <c r="BZ72" s="1288"/>
      <c r="CA72" s="1288"/>
      <c r="CB72" s="1288"/>
      <c r="CC72" s="1288"/>
      <c r="CD72" s="1288"/>
      <c r="CE72" s="1288"/>
      <c r="CF72" s="1288" t="s">
        <v>536</v>
      </c>
      <c r="CG72" s="1288"/>
      <c r="CH72" s="1288"/>
      <c r="CI72" s="1288"/>
      <c r="CJ72" s="1288"/>
      <c r="CK72" s="1288"/>
      <c r="CL72" s="1288"/>
      <c r="CM72" s="1288"/>
      <c r="CN72" s="1288" t="s">
        <v>537</v>
      </c>
      <c r="CO72" s="1288"/>
      <c r="CP72" s="1288"/>
      <c r="CQ72" s="1288"/>
      <c r="CR72" s="1288"/>
      <c r="CS72" s="1288"/>
      <c r="CT72" s="1288"/>
      <c r="CU72" s="1288"/>
      <c r="CV72" s="1288" t="s">
        <v>538</v>
      </c>
      <c r="CW72" s="1288"/>
      <c r="CX72" s="1288"/>
      <c r="CY72" s="1288"/>
      <c r="CZ72" s="1288"/>
      <c r="DA72" s="1288"/>
      <c r="DB72" s="1288"/>
      <c r="DC72" s="1288"/>
    </row>
    <row r="73" spans="2:107" ht="13.5">
      <c r="B73" s="366"/>
      <c r="G73" s="1294"/>
      <c r="H73" s="1294"/>
      <c r="I73" s="1294"/>
      <c r="J73" s="1294"/>
      <c r="K73" s="1296"/>
      <c r="L73" s="1296"/>
      <c r="M73" s="1296"/>
      <c r="N73" s="1296"/>
      <c r="AM73" s="373"/>
      <c r="AN73" s="1289" t="s">
        <v>566</v>
      </c>
      <c r="AO73" s="1289"/>
      <c r="AP73" s="1289"/>
      <c r="AQ73" s="1289"/>
      <c r="AR73" s="1289"/>
      <c r="AS73" s="1289"/>
      <c r="AT73" s="1289"/>
      <c r="AU73" s="1289"/>
      <c r="AV73" s="1289"/>
      <c r="AW73" s="1289"/>
      <c r="AX73" s="1289"/>
      <c r="AY73" s="1289"/>
      <c r="AZ73" s="1289"/>
      <c r="BA73" s="1289"/>
      <c r="BB73" s="1289" t="s">
        <v>573</v>
      </c>
      <c r="BC73" s="1289"/>
      <c r="BD73" s="1289"/>
      <c r="BE73" s="1289"/>
      <c r="BF73" s="1289"/>
      <c r="BG73" s="1289"/>
      <c r="BH73" s="1289"/>
      <c r="BI73" s="1289"/>
      <c r="BJ73" s="1289"/>
      <c r="BK73" s="1289"/>
      <c r="BL73" s="1289"/>
      <c r="BM73" s="1289"/>
      <c r="BN73" s="1289"/>
      <c r="BO73" s="1289"/>
      <c r="BP73" s="1291">
        <v>7.6</v>
      </c>
      <c r="BQ73" s="1291"/>
      <c r="BR73" s="1291"/>
      <c r="BS73" s="1291"/>
      <c r="BT73" s="1291"/>
      <c r="BU73" s="1291"/>
      <c r="BV73" s="1291"/>
      <c r="BW73" s="1291"/>
      <c r="BX73" s="1291">
        <v>1.1000000000000001</v>
      </c>
      <c r="BY73" s="1291"/>
      <c r="BZ73" s="1291"/>
      <c r="CA73" s="1291"/>
      <c r="CB73" s="1291"/>
      <c r="CC73" s="1291"/>
      <c r="CD73" s="1291"/>
      <c r="CE73" s="1291"/>
      <c r="CF73" s="1291">
        <v>0.5</v>
      </c>
      <c r="CG73" s="1291"/>
      <c r="CH73" s="1291"/>
      <c r="CI73" s="1291"/>
      <c r="CJ73" s="1291"/>
      <c r="CK73" s="1291"/>
      <c r="CL73" s="1291"/>
      <c r="CM73" s="1291"/>
      <c r="CN73" s="1291">
        <v>2.5</v>
      </c>
      <c r="CO73" s="1291"/>
      <c r="CP73" s="1291"/>
      <c r="CQ73" s="1291"/>
      <c r="CR73" s="1291"/>
      <c r="CS73" s="1291"/>
      <c r="CT73" s="1291"/>
      <c r="CU73" s="1291"/>
      <c r="CV73" s="1291">
        <v>2.6</v>
      </c>
      <c r="CW73" s="1291"/>
      <c r="CX73" s="1291"/>
      <c r="CY73" s="1291"/>
      <c r="CZ73" s="1291"/>
      <c r="DA73" s="1291"/>
      <c r="DB73" s="1291"/>
      <c r="DC73" s="1291"/>
    </row>
    <row r="74" spans="2:107" ht="13.5">
      <c r="B74" s="366"/>
      <c r="G74" s="1294"/>
      <c r="H74" s="1294"/>
      <c r="I74" s="1294"/>
      <c r="J74" s="1294"/>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4"/>
      <c r="H75" s="1294"/>
      <c r="I75" s="1284"/>
      <c r="J75" s="1284"/>
      <c r="K75" s="1292"/>
      <c r="L75" s="1292"/>
      <c r="M75" s="1292"/>
      <c r="N75" s="1292"/>
      <c r="AM75" s="373"/>
      <c r="AN75" s="1289"/>
      <c r="AO75" s="1289"/>
      <c r="AP75" s="1289"/>
      <c r="AQ75" s="1289"/>
      <c r="AR75" s="1289"/>
      <c r="AS75" s="1289"/>
      <c r="AT75" s="1289"/>
      <c r="AU75" s="1289"/>
      <c r="AV75" s="1289"/>
      <c r="AW75" s="1289"/>
      <c r="AX75" s="1289"/>
      <c r="AY75" s="1289"/>
      <c r="AZ75" s="1289"/>
      <c r="BA75" s="1289"/>
      <c r="BB75" s="1289" t="s">
        <v>572</v>
      </c>
      <c r="BC75" s="1289"/>
      <c r="BD75" s="1289"/>
      <c r="BE75" s="1289"/>
      <c r="BF75" s="1289"/>
      <c r="BG75" s="1289"/>
      <c r="BH75" s="1289"/>
      <c r="BI75" s="1289"/>
      <c r="BJ75" s="1289"/>
      <c r="BK75" s="1289"/>
      <c r="BL75" s="1289"/>
      <c r="BM75" s="1289"/>
      <c r="BN75" s="1289"/>
      <c r="BO75" s="1289"/>
      <c r="BP75" s="1291">
        <v>3.2</v>
      </c>
      <c r="BQ75" s="1291"/>
      <c r="BR75" s="1291"/>
      <c r="BS75" s="1291"/>
      <c r="BT75" s="1291"/>
      <c r="BU75" s="1291"/>
      <c r="BV75" s="1291"/>
      <c r="BW75" s="1291"/>
      <c r="BX75" s="1291">
        <v>2.4</v>
      </c>
      <c r="BY75" s="1291"/>
      <c r="BZ75" s="1291"/>
      <c r="CA75" s="1291"/>
      <c r="CB75" s="1291"/>
      <c r="CC75" s="1291"/>
      <c r="CD75" s="1291"/>
      <c r="CE75" s="1291"/>
      <c r="CF75" s="1291">
        <v>1.5</v>
      </c>
      <c r="CG75" s="1291"/>
      <c r="CH75" s="1291"/>
      <c r="CI75" s="1291"/>
      <c r="CJ75" s="1291"/>
      <c r="CK75" s="1291"/>
      <c r="CL75" s="1291"/>
      <c r="CM75" s="1291"/>
      <c r="CN75" s="1291">
        <v>1.6</v>
      </c>
      <c r="CO75" s="1291"/>
      <c r="CP75" s="1291"/>
      <c r="CQ75" s="1291"/>
      <c r="CR75" s="1291"/>
      <c r="CS75" s="1291"/>
      <c r="CT75" s="1291"/>
      <c r="CU75" s="1291"/>
      <c r="CV75" s="1291">
        <v>2.1</v>
      </c>
      <c r="CW75" s="1291"/>
      <c r="CX75" s="1291"/>
      <c r="CY75" s="1291"/>
      <c r="CZ75" s="1291"/>
      <c r="DA75" s="1291"/>
      <c r="DB75" s="1291"/>
      <c r="DC75" s="1291"/>
    </row>
    <row r="76" spans="2:107" ht="13.5">
      <c r="B76" s="366"/>
      <c r="G76" s="1294"/>
      <c r="H76" s="1294"/>
      <c r="I76" s="1284"/>
      <c r="J76" s="1284"/>
      <c r="K76" s="1292"/>
      <c r="L76" s="1292"/>
      <c r="M76" s="1292"/>
      <c r="N76" s="1292"/>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574</v>
      </c>
      <c r="AO77" s="1288"/>
      <c r="AP77" s="1288"/>
      <c r="AQ77" s="1288"/>
      <c r="AR77" s="1288"/>
      <c r="AS77" s="1288"/>
      <c r="AT77" s="1288"/>
      <c r="AU77" s="1288"/>
      <c r="AV77" s="1288"/>
      <c r="AW77" s="1288"/>
      <c r="AX77" s="1288"/>
      <c r="AY77" s="1288"/>
      <c r="AZ77" s="1288"/>
      <c r="BA77" s="1288"/>
      <c r="BB77" s="1289" t="s">
        <v>573</v>
      </c>
      <c r="BC77" s="1289"/>
      <c r="BD77" s="1289"/>
      <c r="BE77" s="1289"/>
      <c r="BF77" s="1289"/>
      <c r="BG77" s="1289"/>
      <c r="BH77" s="1289"/>
      <c r="BI77" s="1289"/>
      <c r="BJ77" s="1289"/>
      <c r="BK77" s="1289"/>
      <c r="BL77" s="1289"/>
      <c r="BM77" s="1289"/>
      <c r="BN77" s="1289"/>
      <c r="BO77" s="1289"/>
      <c r="BP77" s="1291">
        <v>49.8</v>
      </c>
      <c r="BQ77" s="1291"/>
      <c r="BR77" s="1291"/>
      <c r="BS77" s="1291"/>
      <c r="BT77" s="1291"/>
      <c r="BU77" s="1291"/>
      <c r="BV77" s="1291"/>
      <c r="BW77" s="1291"/>
      <c r="BX77" s="1291">
        <v>45.1</v>
      </c>
      <c r="BY77" s="1291"/>
      <c r="BZ77" s="1291"/>
      <c r="CA77" s="1291"/>
      <c r="CB77" s="1291"/>
      <c r="CC77" s="1291"/>
      <c r="CD77" s="1291"/>
      <c r="CE77" s="1291"/>
      <c r="CF77" s="1291">
        <v>37.4</v>
      </c>
      <c r="CG77" s="1291"/>
      <c r="CH77" s="1291"/>
      <c r="CI77" s="1291"/>
      <c r="CJ77" s="1291"/>
      <c r="CK77" s="1291"/>
      <c r="CL77" s="1291"/>
      <c r="CM77" s="1291"/>
      <c r="CN77" s="1291">
        <v>31</v>
      </c>
      <c r="CO77" s="1291"/>
      <c r="CP77" s="1291"/>
      <c r="CQ77" s="1291"/>
      <c r="CR77" s="1291"/>
      <c r="CS77" s="1291"/>
      <c r="CT77" s="1291"/>
      <c r="CU77" s="1291"/>
      <c r="CV77" s="1291">
        <v>30</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89" t="s">
        <v>572</v>
      </c>
      <c r="BC79" s="1289"/>
      <c r="BD79" s="1289"/>
      <c r="BE79" s="1289"/>
      <c r="BF79" s="1289"/>
      <c r="BG79" s="1289"/>
      <c r="BH79" s="1289"/>
      <c r="BI79" s="1289"/>
      <c r="BJ79" s="1289"/>
      <c r="BK79" s="1289"/>
      <c r="BL79" s="1289"/>
      <c r="BM79" s="1289"/>
      <c r="BN79" s="1289"/>
      <c r="BO79" s="1289"/>
      <c r="BP79" s="1291">
        <v>7.7</v>
      </c>
      <c r="BQ79" s="1291"/>
      <c r="BR79" s="1291"/>
      <c r="BS79" s="1291"/>
      <c r="BT79" s="1291"/>
      <c r="BU79" s="1291"/>
      <c r="BV79" s="1291"/>
      <c r="BW79" s="1291"/>
      <c r="BX79" s="1291">
        <v>7.1</v>
      </c>
      <c r="BY79" s="1291"/>
      <c r="BZ79" s="1291"/>
      <c r="CA79" s="1291"/>
      <c r="CB79" s="1291"/>
      <c r="CC79" s="1291"/>
      <c r="CD79" s="1291"/>
      <c r="CE79" s="1291"/>
      <c r="CF79" s="1291">
        <v>6.3</v>
      </c>
      <c r="CG79" s="1291"/>
      <c r="CH79" s="1291"/>
      <c r="CI79" s="1291"/>
      <c r="CJ79" s="1291"/>
      <c r="CK79" s="1291"/>
      <c r="CL79" s="1291"/>
      <c r="CM79" s="1291"/>
      <c r="CN79" s="1291">
        <v>5.2</v>
      </c>
      <c r="CO79" s="1291"/>
      <c r="CP79" s="1291"/>
      <c r="CQ79" s="1291"/>
      <c r="CR79" s="1291"/>
      <c r="CS79" s="1291"/>
      <c r="CT79" s="1291"/>
      <c r="CU79" s="1291"/>
      <c r="CV79" s="1291">
        <v>5</v>
      </c>
      <c r="CW79" s="1291"/>
      <c r="CX79" s="1291"/>
      <c r="CY79" s="1291"/>
      <c r="CZ79" s="1291"/>
      <c r="DA79" s="1291"/>
      <c r="DB79" s="1291"/>
      <c r="DC79" s="1291"/>
    </row>
    <row r="80" spans="2:107" ht="13.5">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rFd/fv12XhuS9Wi522X5JvTq6V1t1l8JTvd/kyHK3VdN59FhHcivW9tAkfuWDqB6wmG+AiGHR3vspwUI7wYCA==" saltValue="ka0uVwNzFTYJ8ymTyF2JQ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5" zoomScaleNormal="6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479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b6MP5KWUmIXPn7d14ysfvQckT0Lp2syDhcVeRPdvvAA15dBD0x/8eLEMH96sBXtVVR3+5IN0abE57/EZiygNg==" saltValue="Ildq95aahRrQfxj6KH332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2v7EJe9LJUpnz2e5TXLE/d5RBs0GER+HY4TZj982r6drLaVHKapqYQVoozyltz24++9MKmukdxyXbX8BkEuMw==" saltValue="6go5fx1IKhif6A9kRb0m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531</v>
      </c>
      <c r="G2" s="136"/>
      <c r="H2" s="137"/>
    </row>
    <row r="3" spans="1:8">
      <c r="A3" s="133" t="s">
        <v>524</v>
      </c>
      <c r="B3" s="138"/>
      <c r="C3" s="139"/>
      <c r="D3" s="140">
        <v>15776</v>
      </c>
      <c r="E3" s="141"/>
      <c r="F3" s="142">
        <v>41235</v>
      </c>
      <c r="G3" s="143"/>
      <c r="H3" s="144"/>
    </row>
    <row r="4" spans="1:8">
      <c r="A4" s="145"/>
      <c r="B4" s="146"/>
      <c r="C4" s="147"/>
      <c r="D4" s="148">
        <v>12208</v>
      </c>
      <c r="E4" s="149"/>
      <c r="F4" s="150">
        <v>22086</v>
      </c>
      <c r="G4" s="151"/>
      <c r="H4" s="152"/>
    </row>
    <row r="5" spans="1:8">
      <c r="A5" s="133" t="s">
        <v>526</v>
      </c>
      <c r="B5" s="138"/>
      <c r="C5" s="139"/>
      <c r="D5" s="140">
        <v>16578</v>
      </c>
      <c r="E5" s="141"/>
      <c r="F5" s="142">
        <v>41862</v>
      </c>
      <c r="G5" s="143"/>
      <c r="H5" s="144"/>
    </row>
    <row r="6" spans="1:8">
      <c r="A6" s="145"/>
      <c r="B6" s="146"/>
      <c r="C6" s="147"/>
      <c r="D6" s="148">
        <v>13565</v>
      </c>
      <c r="E6" s="149"/>
      <c r="F6" s="150">
        <v>23710</v>
      </c>
      <c r="G6" s="151"/>
      <c r="H6" s="152"/>
    </row>
    <row r="7" spans="1:8">
      <c r="A7" s="133" t="s">
        <v>527</v>
      </c>
      <c r="B7" s="138"/>
      <c r="C7" s="139"/>
      <c r="D7" s="140">
        <v>18728</v>
      </c>
      <c r="E7" s="141"/>
      <c r="F7" s="142">
        <v>43554</v>
      </c>
      <c r="G7" s="143"/>
      <c r="H7" s="144"/>
    </row>
    <row r="8" spans="1:8">
      <c r="A8" s="145"/>
      <c r="B8" s="146"/>
      <c r="C8" s="147"/>
      <c r="D8" s="148">
        <v>14227</v>
      </c>
      <c r="E8" s="149"/>
      <c r="F8" s="150">
        <v>24811</v>
      </c>
      <c r="G8" s="151"/>
      <c r="H8" s="152"/>
    </row>
    <row r="9" spans="1:8">
      <c r="A9" s="133" t="s">
        <v>528</v>
      </c>
      <c r="B9" s="138"/>
      <c r="C9" s="139"/>
      <c r="D9" s="140">
        <v>29595</v>
      </c>
      <c r="E9" s="141"/>
      <c r="F9" s="142">
        <v>42581</v>
      </c>
      <c r="G9" s="143"/>
      <c r="H9" s="144"/>
    </row>
    <row r="10" spans="1:8">
      <c r="A10" s="145"/>
      <c r="B10" s="146"/>
      <c r="C10" s="147"/>
      <c r="D10" s="148">
        <v>23884</v>
      </c>
      <c r="E10" s="149"/>
      <c r="F10" s="150">
        <v>24354</v>
      </c>
      <c r="G10" s="151"/>
      <c r="H10" s="152"/>
    </row>
    <row r="11" spans="1:8">
      <c r="A11" s="133" t="s">
        <v>529</v>
      </c>
      <c r="B11" s="138"/>
      <c r="C11" s="139"/>
      <c r="D11" s="140">
        <v>19568</v>
      </c>
      <c r="E11" s="141"/>
      <c r="F11" s="142">
        <v>45426</v>
      </c>
      <c r="G11" s="143"/>
      <c r="H11" s="144"/>
    </row>
    <row r="12" spans="1:8">
      <c r="A12" s="145"/>
      <c r="B12" s="146"/>
      <c r="C12" s="153"/>
      <c r="D12" s="148">
        <v>16262</v>
      </c>
      <c r="E12" s="149"/>
      <c r="F12" s="150">
        <v>24508</v>
      </c>
      <c r="G12" s="151"/>
      <c r="H12" s="152"/>
    </row>
    <row r="13" spans="1:8">
      <c r="A13" s="133"/>
      <c r="B13" s="138"/>
      <c r="C13" s="154"/>
      <c r="D13" s="155">
        <v>20049</v>
      </c>
      <c r="E13" s="156"/>
      <c r="F13" s="157">
        <v>42932</v>
      </c>
      <c r="G13" s="158"/>
      <c r="H13" s="144"/>
    </row>
    <row r="14" spans="1:8">
      <c r="A14" s="145"/>
      <c r="B14" s="146"/>
      <c r="C14" s="147"/>
      <c r="D14" s="148">
        <v>16029</v>
      </c>
      <c r="E14" s="149"/>
      <c r="F14" s="150">
        <v>23894</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6.47</v>
      </c>
      <c r="C19" s="159">
        <f>ROUND(VALUE(SUBSTITUTE(実質収支比率等に係る経年分析!G$48,"▲","-")),2)</f>
        <v>6.21</v>
      </c>
      <c r="D19" s="159">
        <f>ROUND(VALUE(SUBSTITUTE(実質収支比率等に係る経年分析!H$48,"▲","-")),2)</f>
        <v>7.42</v>
      </c>
      <c r="E19" s="159">
        <f>ROUND(VALUE(SUBSTITUTE(実質収支比率等に係る経年分析!I$48,"▲","-")),2)</f>
        <v>5.25</v>
      </c>
      <c r="F19" s="159">
        <f>ROUND(VALUE(SUBSTITUTE(実質収支比率等に係る経年分析!J$48,"▲","-")),2)</f>
        <v>6.41</v>
      </c>
    </row>
    <row r="20" spans="1:11">
      <c r="A20" s="159" t="s">
        <v>48</v>
      </c>
      <c r="B20" s="159">
        <f>ROUND(VALUE(SUBSTITUTE(実質収支比率等に係る経年分析!F$47,"▲","-")),2)</f>
        <v>5.48</v>
      </c>
      <c r="C20" s="159">
        <f>ROUND(VALUE(SUBSTITUTE(実質収支比率等に係る経年分析!G$47,"▲","-")),2)</f>
        <v>4.32</v>
      </c>
      <c r="D20" s="159">
        <f>ROUND(VALUE(SUBSTITUTE(実質収支比率等に係る経年分析!H$47,"▲","-")),2)</f>
        <v>4.3600000000000003</v>
      </c>
      <c r="E20" s="159">
        <f>ROUND(VALUE(SUBSTITUTE(実質収支比率等に係る経年分析!I$47,"▲","-")),2)</f>
        <v>6.73</v>
      </c>
      <c r="F20" s="159">
        <f>ROUND(VALUE(SUBSTITUTE(実質収支比率等に係る経年分析!J$47,"▲","-")),2)</f>
        <v>6.93</v>
      </c>
    </row>
    <row r="21" spans="1:11">
      <c r="A21" s="159" t="s">
        <v>49</v>
      </c>
      <c r="B21" s="159">
        <f>IF(ISNUMBER(VALUE(SUBSTITUTE(実質収支比率等に係る経年分析!F$49,"▲","-"))),ROUND(VALUE(SUBSTITUTE(実質収支比率等に係る経年分析!F$49,"▲","-")),2),NA())</f>
        <v>2.11</v>
      </c>
      <c r="C21" s="159">
        <f>IF(ISNUMBER(VALUE(SUBSTITUTE(実質収支比率等に係る経年分析!G$49,"▲","-"))),ROUND(VALUE(SUBSTITUTE(実質収支比率等に係る経年分析!G$49,"▲","-")),2),NA())</f>
        <v>-1.46</v>
      </c>
      <c r="D21" s="159">
        <f>IF(ISNUMBER(VALUE(SUBSTITUTE(実質収支比率等に係る経年分析!H$49,"▲","-"))),ROUND(VALUE(SUBSTITUTE(実質収支比率等に係る経年分析!H$49,"▲","-")),2),NA())</f>
        <v>1.45</v>
      </c>
      <c r="E21" s="159">
        <f>IF(ISNUMBER(VALUE(SUBSTITUTE(実質収支比率等に係る経年分析!I$49,"▲","-"))),ROUND(VALUE(SUBSTITUTE(実質収支比率等に係る経年分析!I$49,"▲","-")),2),NA())</f>
        <v>0.24</v>
      </c>
      <c r="F21" s="159">
        <f>IF(ISNUMBER(VALUE(SUBSTITUTE(実質収支比率等に係る経年分析!J$49,"▲","-"))),ROUND(VALUE(SUBSTITUTE(実質収支比率等に係る経年分析!J$49,"▲","-")),2),NA())</f>
        <v>1.43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#N/A</v>
      </c>
      <c r="I28" s="160">
        <f>IF(ROUND(VALUE(SUBSTITUTE(連結実質赤字比率に係る赤字・黒字の構成分析!I$42,"▲", "-")), 2) &gt;= 0, ABS(ROUND(VALUE(SUBSTITUTE(連結実質赤字比率に係る赤字・黒字の構成分析!I$42,"▲", "-")), 2)), NA())</f>
        <v>0</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所沢市後期高齢者医療特別会計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所沢市交通災害共済特別会計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0.04</v>
      </c>
    </row>
    <row r="31" spans="1:11">
      <c r="A31" s="160" t="str">
        <f>IF(連結実質赤字比率に係る赤字・黒字の構成分析!C$39="",NA(),連結実質赤字比率に係る赤字・黒字の構成分析!C$39)</f>
        <v>所沢市病院事業会計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0.57999999999999996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0.66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0.41</v>
      </c>
    </row>
    <row r="32" spans="1:11">
      <c r="A32" s="160" t="str">
        <f>IF(連結実質赤字比率に係る赤字・黒字の構成分析!C$38="",NA(),連結実質赤字比率に係る赤字・黒字の構成分析!C$38)</f>
        <v>所沢市介護保険特別会計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2.42</v>
      </c>
    </row>
    <row r="33" spans="1:16">
      <c r="A33" s="160" t="str">
        <f>IF(連結実質赤字比率に係る赤字・黒字の構成分析!C$37="",NA(),連結実質赤字比率に係る赤字・黒字の構成分析!C$37)</f>
        <v>所沢市下水道事業会計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3.12</v>
      </c>
    </row>
    <row r="34" spans="1:16">
      <c r="A34" s="160" t="str">
        <f>IF(連結実質赤字比率に係る赤字・黒字の構成分析!C$36="",NA(),連結実質赤字比率に係る赤字・黒字の構成分析!C$36)</f>
        <v>所沢市国民健康保険特別会計</v>
      </c>
      <c r="B34" s="160">
        <f>IF(ROUND(VALUE(SUBSTITUTE(連結実質赤字比率に係る赤字・黒字の構成分析!F$36,"▲", "-")), 2) &lt; 0, ABS(ROUND(VALUE(SUBSTITUTE(連結実質赤字比率に係る赤字・黒字の構成分析!F$36,"▲", "-")), 2)), NA())</f>
        <v>0.27</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0.72</v>
      </c>
      <c r="E34" s="160" t="e">
        <f>IF(ROUND(VALUE(SUBSTITUTE(連結実質赤字比率に係る赤字・黒字の構成分析!G$36,"▲", "-")), 2) &gt;= 0, ABS(ROUND(VALUE(SUBSTITUTE(連結実質赤字比率に係る赤字・黒字の構成分析!G$36,"▲", "-")), 2)), NA())</f>
        <v>#N/A</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2.2599999999999998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6.38</v>
      </c>
    </row>
    <row r="36" spans="1:16">
      <c r="A36" s="160" t="str">
        <f>IF(連結実質赤字比率に係る赤字・黒字の構成分析!C$34="",NA(),連結実質赤字比率に係る赤字・黒字の構成分析!C$34)</f>
        <v>所沢市水道事業会計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10.41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9.7799999999999994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9.83</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7435</v>
      </c>
      <c r="E42" s="161"/>
      <c r="F42" s="161"/>
      <c r="G42" s="161">
        <f>'実質公債費比率（分子）の構造'!L$52</f>
        <v>7763</v>
      </c>
      <c r="H42" s="161"/>
      <c r="I42" s="161"/>
      <c r="J42" s="161">
        <f>'実質公債費比率（分子）の構造'!M$52</f>
        <v>6915</v>
      </c>
      <c r="K42" s="161"/>
      <c r="L42" s="161"/>
      <c r="M42" s="161">
        <f>'実質公債費比率（分子）の構造'!N$52</f>
        <v>6685</v>
      </c>
      <c r="N42" s="161"/>
      <c r="O42" s="161"/>
      <c r="P42" s="161">
        <f>'実質公債費比率（分子）の構造'!O$52</f>
        <v>7004</v>
      </c>
    </row>
    <row r="43" spans="1:16">
      <c r="A43" s="161" t="s">
        <v>57</v>
      </c>
      <c r="B43" s="161">
        <f>'実質公債費比率（分子）の構造'!K$51</f>
        <v>0</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231</v>
      </c>
      <c r="C44" s="161"/>
      <c r="D44" s="161"/>
      <c r="E44" s="161">
        <f>'実質公債費比率（分子）の構造'!L$50</f>
        <v>231</v>
      </c>
      <c r="F44" s="161"/>
      <c r="G44" s="161"/>
      <c r="H44" s="161">
        <f>'実質公債費比率（分子）の構造'!M$50</f>
        <v>231</v>
      </c>
      <c r="I44" s="161"/>
      <c r="J44" s="161"/>
      <c r="K44" s="161">
        <f>'実質公債費比率（分子）の構造'!N$50</f>
        <v>231</v>
      </c>
      <c r="L44" s="161"/>
      <c r="M44" s="161"/>
      <c r="N44" s="161">
        <f>'実質公債費比率（分子）の構造'!O$50</f>
        <v>231</v>
      </c>
      <c r="O44" s="161"/>
      <c r="P44" s="161"/>
    </row>
    <row r="45" spans="1:16">
      <c r="A45" s="161" t="s">
        <v>59</v>
      </c>
      <c r="B45" s="161">
        <f>'実質公債費比率（分子）の構造'!K$49</f>
        <v>66</v>
      </c>
      <c r="C45" s="161"/>
      <c r="D45" s="161"/>
      <c r="E45" s="161">
        <f>'実質公債費比率（分子）の構造'!L$49</f>
        <v>89</v>
      </c>
      <c r="F45" s="161"/>
      <c r="G45" s="161"/>
      <c r="H45" s="161">
        <f>'実質公債費比率（分子）の構造'!M$49</f>
        <v>117</v>
      </c>
      <c r="I45" s="161"/>
      <c r="J45" s="161"/>
      <c r="K45" s="161">
        <f>'実質公債費比率（分子）の構造'!N$49</f>
        <v>169</v>
      </c>
      <c r="L45" s="161"/>
      <c r="M45" s="161"/>
      <c r="N45" s="161">
        <f>'実質公債費比率（分子）の構造'!O$49</f>
        <v>195</v>
      </c>
      <c r="O45" s="161"/>
      <c r="P45" s="161"/>
    </row>
    <row r="46" spans="1:16">
      <c r="A46" s="161" t="s">
        <v>60</v>
      </c>
      <c r="B46" s="161">
        <f>'実質公債費比率（分子）の構造'!K$48</f>
        <v>1345</v>
      </c>
      <c r="C46" s="161"/>
      <c r="D46" s="161"/>
      <c r="E46" s="161">
        <f>'実質公債費比率（分子）の構造'!L$48</f>
        <v>1101</v>
      </c>
      <c r="F46" s="161"/>
      <c r="G46" s="161"/>
      <c r="H46" s="161">
        <f>'実質公債費比率（分子）の構造'!M$48</f>
        <v>1039</v>
      </c>
      <c r="I46" s="161"/>
      <c r="J46" s="161"/>
      <c r="K46" s="161">
        <f>'実質公債費比率（分子）の構造'!N$48</f>
        <v>890</v>
      </c>
      <c r="L46" s="161"/>
      <c r="M46" s="161"/>
      <c r="N46" s="161">
        <f>'実質公債費比率（分子）の構造'!O$48</f>
        <v>1041</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6878</v>
      </c>
      <c r="C49" s="161"/>
      <c r="D49" s="161"/>
      <c r="E49" s="161">
        <f>'実質公債費比率（分子）の構造'!L$45</f>
        <v>6815</v>
      </c>
      <c r="F49" s="161"/>
      <c r="G49" s="161"/>
      <c r="H49" s="161">
        <f>'実質公債費比率（分子）の構造'!M$45</f>
        <v>6347</v>
      </c>
      <c r="I49" s="161"/>
      <c r="J49" s="161"/>
      <c r="K49" s="161">
        <f>'実質公債費比率（分子）の構造'!N$45</f>
        <v>6674</v>
      </c>
      <c r="L49" s="161"/>
      <c r="M49" s="161"/>
      <c r="N49" s="161">
        <f>'実質公債費比率（分子）の構造'!O$45</f>
        <v>6868</v>
      </c>
      <c r="O49" s="161"/>
      <c r="P49" s="161"/>
    </row>
    <row r="50" spans="1:16">
      <c r="A50" s="161" t="s">
        <v>64</v>
      </c>
      <c r="B50" s="161" t="e">
        <f>NA()</f>
        <v>#N/A</v>
      </c>
      <c r="C50" s="161">
        <f>IF(ISNUMBER('実質公債費比率（分子）の構造'!K$53),'実質公債費比率（分子）の構造'!K$53,NA())</f>
        <v>1085</v>
      </c>
      <c r="D50" s="161" t="e">
        <f>NA()</f>
        <v>#N/A</v>
      </c>
      <c r="E50" s="161" t="e">
        <f>NA()</f>
        <v>#N/A</v>
      </c>
      <c r="F50" s="161">
        <f>IF(ISNUMBER('実質公債費比率（分子）の構造'!L$53),'実質公債費比率（分子）の構造'!L$53,NA())</f>
        <v>473</v>
      </c>
      <c r="G50" s="161" t="e">
        <f>NA()</f>
        <v>#N/A</v>
      </c>
      <c r="H50" s="161" t="e">
        <f>NA()</f>
        <v>#N/A</v>
      </c>
      <c r="I50" s="161">
        <f>IF(ISNUMBER('実質公債費比率（分子）の構造'!M$53),'実質公債費比率（分子）の構造'!M$53,NA())</f>
        <v>819</v>
      </c>
      <c r="J50" s="161" t="e">
        <f>NA()</f>
        <v>#N/A</v>
      </c>
      <c r="K50" s="161" t="e">
        <f>NA()</f>
        <v>#N/A</v>
      </c>
      <c r="L50" s="161">
        <f>IF(ISNUMBER('実質公債費比率（分子）の構造'!N$53),'実質公債費比率（分子）の構造'!N$53,NA())</f>
        <v>1279</v>
      </c>
      <c r="M50" s="161" t="e">
        <f>NA()</f>
        <v>#N/A</v>
      </c>
      <c r="N50" s="161" t="e">
        <f>NA()</f>
        <v>#N/A</v>
      </c>
      <c r="O50" s="161">
        <f>IF(ISNUMBER('実質公債費比率（分子）の構造'!O$53),'実質公債費比率（分子）の構造'!O$53,NA())</f>
        <v>1331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57978</v>
      </c>
      <c r="E56" s="160"/>
      <c r="F56" s="160"/>
      <c r="G56" s="160">
        <f>'将来負担比率（分子）の構造'!J$52</f>
        <v>57031</v>
      </c>
      <c r="H56" s="160"/>
      <c r="I56" s="160"/>
      <c r="J56" s="160">
        <f>'将来負担比率（分子）の構造'!K$52</f>
        <v>56530</v>
      </c>
      <c r="K56" s="160"/>
      <c r="L56" s="160"/>
      <c r="M56" s="160">
        <f>'将来負担比率（分子）の構造'!L$52</f>
        <v>54967</v>
      </c>
      <c r="N56" s="160"/>
      <c r="O56" s="160"/>
      <c r="P56" s="160">
        <f>'将来負担比率（分子）の構造'!M$52</f>
        <v>53763</v>
      </c>
    </row>
    <row r="57" spans="1:16">
      <c r="A57" s="160" t="s">
        <v>35</v>
      </c>
      <c r="B57" s="160"/>
      <c r="C57" s="160"/>
      <c r="D57" s="160">
        <f>'将来負担比率（分子）の構造'!I$51</f>
        <v>13715</v>
      </c>
      <c r="E57" s="160"/>
      <c r="F57" s="160"/>
      <c r="G57" s="160">
        <f>'将来負担比率（分子）の構造'!J$51</f>
        <v>8876</v>
      </c>
      <c r="H57" s="160"/>
      <c r="I57" s="160"/>
      <c r="J57" s="160">
        <f>'将来負担比率（分子）の構造'!K$51</f>
        <v>7309</v>
      </c>
      <c r="K57" s="160"/>
      <c r="L57" s="160"/>
      <c r="M57" s="160">
        <f>'将来負担比率（分子）の構造'!L$51</f>
        <v>7514</v>
      </c>
      <c r="N57" s="160"/>
      <c r="O57" s="160"/>
      <c r="P57" s="160">
        <f>'将来負担比率（分子）の構造'!M$51</f>
        <v>6837</v>
      </c>
    </row>
    <row r="58" spans="1:16">
      <c r="A58" s="160" t="s">
        <v>34</v>
      </c>
      <c r="B58" s="160"/>
      <c r="C58" s="160"/>
      <c r="D58" s="160">
        <f>'将来負担比率（分子）の構造'!I$50</f>
        <v>7194</v>
      </c>
      <c r="E58" s="160"/>
      <c r="F58" s="160"/>
      <c r="G58" s="160">
        <f>'将来負担比率（分子）の構造'!J$50</f>
        <v>9890</v>
      </c>
      <c r="H58" s="160"/>
      <c r="I58" s="160"/>
      <c r="J58" s="160">
        <f>'将来負担比率（分子）の構造'!K$50</f>
        <v>9341</v>
      </c>
      <c r="K58" s="160"/>
      <c r="L58" s="160"/>
      <c r="M58" s="160">
        <f>'将来負担比率（分子）の構造'!L$50</f>
        <v>10251</v>
      </c>
      <c r="N58" s="160"/>
      <c r="O58" s="160"/>
      <c r="P58" s="160">
        <f>'将来負担比率（分子）の構造'!M$50</f>
        <v>10350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1</v>
      </c>
      <c r="C61" s="160"/>
      <c r="D61" s="160"/>
      <c r="E61" s="160">
        <f>'将来負担比率（分子）の構造'!J$46</f>
        <v>1</v>
      </c>
      <c r="F61" s="160"/>
      <c r="G61" s="160"/>
      <c r="H61" s="160">
        <f>'将来負担比率（分子）の構造'!K$46</f>
        <v>2</v>
      </c>
      <c r="I61" s="160"/>
      <c r="J61" s="160"/>
      <c r="K61" s="160">
        <f>'将来負担比率（分子）の構造'!L$46</f>
        <v>5</v>
      </c>
      <c r="L61" s="160"/>
      <c r="M61" s="160"/>
      <c r="N61" s="160" t="str">
        <f>'将来負担比率（分子）の構造'!M$46</f>
        <v>-</v>
      </c>
      <c r="O61" s="160"/>
      <c r="P61" s="160"/>
    </row>
    <row r="62" spans="1:16">
      <c r="A62" s="160" t="s">
        <v>28</v>
      </c>
      <c r="B62" s="160">
        <f>'将来負担比率（分子）の構造'!I$45</f>
        <v>11319</v>
      </c>
      <c r="C62" s="160"/>
      <c r="D62" s="160"/>
      <c r="E62" s="160">
        <f>'将来負担比率（分子）の構造'!J$45</f>
        <v>9856</v>
      </c>
      <c r="F62" s="160"/>
      <c r="G62" s="160"/>
      <c r="H62" s="160">
        <f>'将来負担比率（分子）の構造'!K$45</f>
        <v>8694</v>
      </c>
      <c r="I62" s="160"/>
      <c r="J62" s="160"/>
      <c r="K62" s="160">
        <f>'将来負担比率（分子）の構造'!L$45</f>
        <v>8457</v>
      </c>
      <c r="L62" s="160"/>
      <c r="M62" s="160"/>
      <c r="N62" s="160">
        <f>'将来負担比率（分子）の構造'!M$45</f>
        <v>8189</v>
      </c>
      <c r="O62" s="160"/>
      <c r="P62" s="160"/>
    </row>
    <row r="63" spans="1:16">
      <c r="A63" s="160" t="s">
        <v>27</v>
      </c>
      <c r="B63" s="160">
        <f>'将来負担比率（分子）の構造'!I$44</f>
        <v>584</v>
      </c>
      <c r="C63" s="160"/>
      <c r="D63" s="160"/>
      <c r="E63" s="160">
        <f>'将来負担比率（分子）の構造'!J$44</f>
        <v>834</v>
      </c>
      <c r="F63" s="160"/>
      <c r="G63" s="160"/>
      <c r="H63" s="160">
        <f>'将来負担比率（分子）の構造'!K$44</f>
        <v>952</v>
      </c>
      <c r="I63" s="160"/>
      <c r="J63" s="160"/>
      <c r="K63" s="160">
        <f>'将来負担比率（分子）の構造'!L$44</f>
        <v>996</v>
      </c>
      <c r="L63" s="160"/>
      <c r="M63" s="160"/>
      <c r="N63" s="160">
        <f>'将来負担比率（分子）の構造'!M$44</f>
        <v>895</v>
      </c>
      <c r="O63" s="160"/>
      <c r="P63" s="160"/>
    </row>
    <row r="64" spans="1:16">
      <c r="A64" s="160" t="s">
        <v>26</v>
      </c>
      <c r="B64" s="160">
        <f>'将来負担比率（分子）の構造'!I$43</f>
        <v>8507</v>
      </c>
      <c r="C64" s="160"/>
      <c r="D64" s="160"/>
      <c r="E64" s="160">
        <f>'将来負担比率（分子）の構造'!J$43</f>
        <v>4267</v>
      </c>
      <c r="F64" s="160"/>
      <c r="G64" s="160"/>
      <c r="H64" s="160">
        <f>'将来負担比率（分子）の構造'!K$43</f>
        <v>2400</v>
      </c>
      <c r="I64" s="160"/>
      <c r="J64" s="160"/>
      <c r="K64" s="160">
        <f>'将来負担比率（分子）の構造'!L$43</f>
        <v>2325</v>
      </c>
      <c r="L64" s="160"/>
      <c r="M64" s="160"/>
      <c r="N64" s="160">
        <f>'将来負担比率（分子）の構造'!M$43</f>
        <v>2288</v>
      </c>
      <c r="O64" s="160"/>
      <c r="P64" s="160"/>
    </row>
    <row r="65" spans="1:16">
      <c r="A65" s="160" t="s">
        <v>25</v>
      </c>
      <c r="B65" s="160">
        <f>'将来負担比率（分子）の構造'!I$42</f>
        <v>4446</v>
      </c>
      <c r="C65" s="160"/>
      <c r="D65" s="160"/>
      <c r="E65" s="160">
        <f>'将来負担比率（分子）の構造'!J$42</f>
        <v>4262</v>
      </c>
      <c r="F65" s="160"/>
      <c r="G65" s="160"/>
      <c r="H65" s="160">
        <f>'将来負担比率（分子）の構造'!K$42</f>
        <v>4193</v>
      </c>
      <c r="I65" s="160"/>
      <c r="J65" s="160"/>
      <c r="K65" s="160">
        <f>'将来負担比率（分子）の構造'!L$42</f>
        <v>3738</v>
      </c>
      <c r="L65" s="160"/>
      <c r="M65" s="160"/>
      <c r="N65" s="160">
        <f>'将来負担比率（分子）の構造'!M$42</f>
        <v>3487</v>
      </c>
      <c r="O65" s="160"/>
      <c r="P65" s="160"/>
    </row>
    <row r="66" spans="1:16">
      <c r="A66" s="160" t="s">
        <v>24</v>
      </c>
      <c r="B66" s="160">
        <f>'将来負担比率（分子）の構造'!I$41</f>
        <v>58002</v>
      </c>
      <c r="C66" s="160"/>
      <c r="D66" s="160"/>
      <c r="E66" s="160">
        <f>'将来負担比率（分子）の構造'!J$41</f>
        <v>57191</v>
      </c>
      <c r="F66" s="160"/>
      <c r="G66" s="160"/>
      <c r="H66" s="160">
        <f>'将来負担比率（分子）の構造'!K$41</f>
        <v>57243</v>
      </c>
      <c r="I66" s="160"/>
      <c r="J66" s="160"/>
      <c r="K66" s="160">
        <f>'将来負担比率（分子）の構造'!L$41</f>
        <v>58572</v>
      </c>
      <c r="L66" s="160"/>
      <c r="M66" s="160"/>
      <c r="N66" s="160">
        <f>'将来負担比率（分子）の構造'!M$41</f>
        <v>57530</v>
      </c>
      <c r="O66" s="160"/>
      <c r="P66" s="160"/>
    </row>
    <row r="67" spans="1:16">
      <c r="A67" s="160" t="s">
        <v>68</v>
      </c>
      <c r="B67" s="160" t="e">
        <f>NA()</f>
        <v>#N/A</v>
      </c>
      <c r="C67" s="160">
        <f>IF(ISNUMBER('将来負担比率（分子）の構造'!I$53), IF('将来負担比率（分子）の構造'!I$53 &lt; 0, 0, '将来負担比率（分子）の構造'!I$53), NA())</f>
        <v>3973</v>
      </c>
      <c r="D67" s="160" t="e">
        <f>NA()</f>
        <v>#N/A</v>
      </c>
      <c r="E67" s="160" t="e">
        <f>NA()</f>
        <v>#N/A</v>
      </c>
      <c r="F67" s="160">
        <f>IF(ISNUMBER('将来負担比率（分子）の構造'!J$53), IF('将来負担比率（分子）の構造'!J$53 &lt; 0, 0, '将来負担比率（分子）の構造'!J$53), NA())</f>
        <v>613</v>
      </c>
      <c r="G67" s="160" t="e">
        <f>NA()</f>
        <v>#N/A</v>
      </c>
      <c r="H67" s="160" t="e">
        <f>NA()</f>
        <v>#N/A</v>
      </c>
      <c r="I67" s="160">
        <f>IF(ISNUMBER('将来負担比率（分子）の構造'!K$53), IF('将来負担比率（分子）の構造'!K$53 &lt; 0, 0, '将来負担比率（分子）の構造'!K$53), NA())</f>
        <v>304</v>
      </c>
      <c r="J67" s="160" t="e">
        <f>NA()</f>
        <v>#N/A</v>
      </c>
      <c r="K67" s="160" t="e">
        <f>NA()</f>
        <v>#N/A</v>
      </c>
      <c r="L67" s="160">
        <f>IF(ISNUMBER('将来負担比率（分子）の構造'!L$53), IF('将来負担比率（分子）の構造'!L$53 &lt; 0, 0, '将来負担比率（分子）の構造'!L$53), NA())</f>
        <v>1360</v>
      </c>
      <c r="M67" s="160" t="e">
        <f>NA()</f>
        <v>#N/A</v>
      </c>
      <c r="N67" s="160" t="e">
        <f>NA()</f>
        <v>#N/A</v>
      </c>
      <c r="O67" s="160">
        <f>IF(ISNUMBER('将来負担比率（分子）の構造'!M$53), IF('将来負担比率（分子）の構造'!M$53 &lt; 0, 0, '将来負担比率（分子）の構造'!M$53), NA())</f>
        <v>1438</v>
      </c>
      <c r="P67" s="160" t="e">
        <f>NA()</f>
        <v>#N/A</v>
      </c>
    </row>
    <row r="70" spans="1:16">
      <c r="A70" s="162" t="s">
        <v>69</v>
      </c>
      <c r="B70" s="162"/>
      <c r="C70" s="162"/>
      <c r="D70" s="162"/>
      <c r="E70" s="162"/>
      <c r="F70" s="162"/>
    </row>
    <row r="71" spans="1:16">
      <c r="A71" s="163"/>
      <c r="B71" s="163" t="e">
        <f>#REF!</f>
        <v>#REF!</v>
      </c>
      <c r="C71" s="163" t="e">
        <f>#REF!</f>
        <v>#REF!</v>
      </c>
      <c r="D71" s="163" t="e">
        <f>#REF!</f>
        <v>#REF!</v>
      </c>
    </row>
    <row r="72" spans="1:16">
      <c r="A72" s="163" t="s">
        <v>70</v>
      </c>
      <c r="B72" s="164" t="e">
        <f>#REF!</f>
        <v>#REF!</v>
      </c>
      <c r="C72" s="164" t="e">
        <f>#REF!</f>
        <v>#REF!</v>
      </c>
      <c r="D72" s="164" t="e">
        <f>#REF!</f>
        <v>#REF!</v>
      </c>
    </row>
    <row r="73" spans="1:16">
      <c r="A73" s="163" t="s">
        <v>71</v>
      </c>
      <c r="B73" s="164" t="e">
        <f>#REF!</f>
        <v>#REF!</v>
      </c>
      <c r="C73" s="164" t="e">
        <f>#REF!</f>
        <v>#REF!</v>
      </c>
      <c r="D73" s="164" t="e">
        <f>#REF!</f>
        <v>#REF!</v>
      </c>
    </row>
    <row r="74" spans="1:16">
      <c r="A74" s="163" t="s">
        <v>72</v>
      </c>
      <c r="B74" s="164" t="e">
        <f>#REF!</f>
        <v>#REF!</v>
      </c>
      <c r="C74" s="164" t="e">
        <f>#REF!</f>
        <v>#REF!</v>
      </c>
      <c r="D74" s="164" t="e">
        <f>#REF!</f>
        <v>#REF!</v>
      </c>
    </row>
  </sheetData>
  <sheetProtection algorithmName="SHA-512" hashValue="EF2Y6M+bA3by63eu0Pf1+EQNDHLnCaFv6H+MWSwXdoUF5bnIboJjold4333X1/KM4Pp1VbQoZZ7rybjyBK1/kQ==" saltValue="qNVEFLCsWricPv/YgvyC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2019-10-18T02:37:53Z</cp:lastPrinted>
  <dcterms:created xsi:type="dcterms:W3CDTF">2019-02-14T02:02:00Z</dcterms:created>
  <dcterms:modified xsi:type="dcterms:W3CDTF">2019-10-25T06:38:56Z</dcterms:modified>
  <cp:category/>
</cp:coreProperties>
</file>