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172.20.0.5\public\11Soumu\経営比較分析表\H30経営比較分析表\【経営比較分析表】2017_118907_47_1718\"/>
    </mc:Choice>
  </mc:AlternateContent>
  <xr:revisionPtr revIDLastSave="0" documentId="13_ncr:1_{8C0A5A27-1C24-4096-8BA4-C6CCDB9B0D5F}" xr6:coauthVersionLast="40" xr6:coauthVersionMax="40" xr10:uidLastSave="{00000000-0000-0000-0000-000000000000}"/>
  <workbookProtection workbookAlgorithmName="SHA-512" workbookHashValue="jgbXa+vfCRtSl4HuV/ZkKwiTLp5ce5ns7SGvq2gBQuzhUnC9FSjPOCT+ii34rolYkzAVjv/Z4Kvx3upi95Ybfg==" workbookSaltValue="TujkdBu1pYLuBpZ89viU2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C10" i="5" l="1"/>
  <c r="D10" i="5"/>
  <c r="E10" i="5"/>
  <c r="B10" i="5"/>
</calcChain>
</file>

<file path=xl/sharedStrings.xml><?xml version="1.0" encoding="utf-8"?>
<sst xmlns="http://schemas.openxmlformats.org/spreadsheetml/2006/main" count="243" uniqueCount="126">
  <si>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</si>
  <si>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</si>
  <si>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</si>
  <si>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</si>
  <si>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</si>
  <si>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</si>
  <si>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</si>
  <si>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</si>
  <si>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</si>
  <si>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</si>
  <si>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</si>
  <si>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</si>
  <si>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</si>
  <si>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</si>
  <si>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</si>
  <si>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</si>
  <si>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</si>
  <si>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</si>
  <si>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</si>
  <si>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</si>
  <si>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</si>
  <si>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</si>
  <si>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</si>
  <si>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</si>
  <si>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</si>
  <si>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</si>
  <si>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</si>
  <si>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</si>
  <si>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</si>
  <si>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</si>
  <si>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</si>
  <si>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</si>
  <si>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</si>
  <si>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</si>
  <si>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</si>
  <si>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</si>
  <si>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</si>
  <si>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</si>
  <si>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</si>
  <si>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</si>
  <si>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</si>
  <si>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</si>
  <si>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</si>
  <si>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</si>
  <si>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</si>
  <si>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</si>
  <si>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</si>
  <si>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</si>
  <si>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</si>
  <si>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</si>
  <si>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</si>
  <si>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</si>
  <si>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</si>
  <si>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</si>
  <si>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</si>
  <si>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</si>
  <si>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</si>
  <si>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</si>
  <si>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</si>
  <si>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</si>
  <si>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</si>
  <si>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</si>
  <si>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</si>
  <si>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</si>
  <si>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</si>
  <si>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</si>
  <si>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</si>
  <si>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</si>
  <si>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</si>
  <si>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</si>
  <si>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</si>
  <si>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</si>
  <si>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</si>
  <si>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</si>
  <si>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</si>
  <si>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</si>
  <si>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</si>
  <si>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</si>
  <si>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</si>
  <si>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</si>
  <si>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</si>
  <si>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</si>
  <si>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</si>
  <si>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</si>
  <si>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</si>
  <si>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</si>
  <si>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</si>
  <si>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</si>
  <si>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</si>
  <si>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</si>
  <si>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</si>
  <si>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</si>
  <si>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</si>
  <si>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</si>
  <si>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</si>
  <si>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</si>
  <si>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</si>
  <si>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</si>
  <si>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</si>
  <si>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</si>
  <si>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</si>
  <si>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</si>
  <si>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</si>
  <si>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</si>
  <si>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</si>
  <si>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</si>
  <si>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</si>
  <si>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</si>
  <si>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</si>
  <si>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</si>
  <si>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毛呂山・越生・鳩山公共下水道組合</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</si>
  <si>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</si>
  <si>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</si>
  <si>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</si>
  <si>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</si>
  <si>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</si>
  <si>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</si>
  <si>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</si>
  <si>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</si>
  <si>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</si>
  <si>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</si>
  <si>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</si>
  <si>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</si>
  <si>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現在まで、埋設した下水道管渠は耐用年数を経過している管渠はまだない。しかし、今後は更新、管更生の計画策定が必要になるため、調査等の準備が必要になる。</t>
    <rPh sb="1" eb="2">
      <t>カン</t>
    </rPh>
    <rPh sb="2" eb="3">
      <t>キョ</t>
    </rPh>
    <rPh sb="3" eb="5">
      <t>カイゼン</t>
    </rPh>
    <rPh sb="5" eb="6">
      <t>リツ</t>
    </rPh>
    <rPh sb="23" eb="25">
      <t>ゲンザイ</t>
    </rPh>
    <rPh sb="28" eb="30">
      <t>マイセツ</t>
    </rPh>
    <rPh sb="32" eb="35">
      <t>ゲスイドウ</t>
    </rPh>
    <rPh sb="35" eb="36">
      <t>カン</t>
    </rPh>
    <rPh sb="36" eb="37">
      <t>キョ</t>
    </rPh>
    <rPh sb="38" eb="40">
      <t>タイヨウ</t>
    </rPh>
    <rPh sb="40" eb="42">
      <t>ネンスウ</t>
    </rPh>
    <rPh sb="43" eb="45">
      <t>ケイカ</t>
    </rPh>
    <rPh sb="49" eb="50">
      <t>カン</t>
    </rPh>
    <rPh sb="50" eb="51">
      <t>キョ</t>
    </rPh>
    <rPh sb="61" eb="63">
      <t>コンゴ</t>
    </rPh>
    <rPh sb="64" eb="66">
      <t>コウシン</t>
    </rPh>
    <rPh sb="67" eb="70">
      <t>カンコウセイ</t>
    </rPh>
    <rPh sb="71" eb="73">
      <t>ケイカク</t>
    </rPh>
    <rPh sb="73" eb="75">
      <t>サクテイ</t>
    </rPh>
    <rPh sb="76" eb="78">
      <t>ヒツヨウ</t>
    </rPh>
    <rPh sb="84" eb="86">
      <t>チョウサ</t>
    </rPh>
    <rPh sb="86" eb="87">
      <t>トウ</t>
    </rPh>
    <rPh sb="88" eb="90">
      <t>ジュンビ</t>
    </rPh>
    <rPh sb="91" eb="93">
      <t>ヒツヨウ</t>
    </rPh>
    <phoneticPr fontId="4"/>
  </si>
  <si>
    <t>　当組合は、平成元年に供用を開始し、下水道整備区域を拡大してきた。市街化区域はほとんど終了し、現在は調整区域の人口密集地への整備を行っている。下水道使用料は当初の設定時は県内上位の設定であったが、現在は平均ぐらいの料金設定である。また、組合の下水道料金と各町の水道料金を別々で徴収していたが、平成31年1月検針分より上下水道料金として同時徴収になり、不能欠損額が減少すると見込まれるが、未接続家屋の家屋への戸別訪問等を行い更に水洗化促進をしたい。終末処理場は供用開始から３０年が過ぎ、老朽化が進んでおり、長寿命化計画において再構築工事を段階的に行っている。また、平成31年4月から地方公営企業法適用になるように作業を進めており、現在は移行の最終段階になっている。法適用になると財務諸表を作成することになり、組合の経営状態、資産等を把握することができる。今後は中長期的な収支計画を策定して経営健全化を進める必要がある。</t>
    <rPh sb="1" eb="2">
      <t>トウ</t>
    </rPh>
    <rPh sb="2" eb="4">
      <t>クミアイ</t>
    </rPh>
    <rPh sb="6" eb="8">
      <t>ヘイセイ</t>
    </rPh>
    <rPh sb="8" eb="10">
      <t>ガンネン</t>
    </rPh>
    <rPh sb="11" eb="13">
      <t>キョウヨウ</t>
    </rPh>
    <rPh sb="14" eb="16">
      <t>カイシ</t>
    </rPh>
    <rPh sb="18" eb="21">
      <t>ゲスイドウ</t>
    </rPh>
    <rPh sb="21" eb="23">
      <t>セイビ</t>
    </rPh>
    <rPh sb="23" eb="25">
      <t>クイキ</t>
    </rPh>
    <rPh sb="26" eb="28">
      <t>カクダイ</t>
    </rPh>
    <rPh sb="33" eb="36">
      <t>シガイカ</t>
    </rPh>
    <rPh sb="36" eb="38">
      <t>クイキ</t>
    </rPh>
    <rPh sb="43" eb="45">
      <t>シュウリョウ</t>
    </rPh>
    <rPh sb="47" eb="49">
      <t>ゲンザイ</t>
    </rPh>
    <rPh sb="50" eb="52">
      <t>チョウセイ</t>
    </rPh>
    <rPh sb="52" eb="54">
      <t>クイキ</t>
    </rPh>
    <rPh sb="55" eb="57">
      <t>ジンコウ</t>
    </rPh>
    <rPh sb="57" eb="60">
      <t>ミッシュウチ</t>
    </rPh>
    <rPh sb="62" eb="64">
      <t>セイビ</t>
    </rPh>
    <rPh sb="65" eb="66">
      <t>オコナ</t>
    </rPh>
    <rPh sb="71" eb="74">
      <t>ゲスイドウ</t>
    </rPh>
    <rPh sb="74" eb="77">
      <t>シヨウリョウ</t>
    </rPh>
    <rPh sb="78" eb="80">
      <t>トウショ</t>
    </rPh>
    <rPh sb="81" eb="83">
      <t>セッテイ</t>
    </rPh>
    <rPh sb="83" eb="84">
      <t>ジ</t>
    </rPh>
    <rPh sb="85" eb="87">
      <t>ケンナイ</t>
    </rPh>
    <rPh sb="87" eb="89">
      <t>ジョウイ</t>
    </rPh>
    <rPh sb="90" eb="92">
      <t>セッテイ</t>
    </rPh>
    <rPh sb="98" eb="100">
      <t>ゲンザイ</t>
    </rPh>
    <rPh sb="101" eb="103">
      <t>ヘイキン</t>
    </rPh>
    <rPh sb="107" eb="109">
      <t>リョウキン</t>
    </rPh>
    <rPh sb="109" eb="111">
      <t>セッテイ</t>
    </rPh>
    <rPh sb="118" eb="120">
      <t>クミアイ</t>
    </rPh>
    <rPh sb="121" eb="124">
      <t>ゲスイドウ</t>
    </rPh>
    <rPh sb="124" eb="126">
      <t>リョウキン</t>
    </rPh>
    <rPh sb="127" eb="129">
      <t>カクマチ</t>
    </rPh>
    <rPh sb="130" eb="132">
      <t>スイドウ</t>
    </rPh>
    <rPh sb="132" eb="134">
      <t>リョウキン</t>
    </rPh>
    <rPh sb="135" eb="137">
      <t>ベツベツ</t>
    </rPh>
    <rPh sb="138" eb="140">
      <t>チョウシュウ</t>
    </rPh>
    <rPh sb="146" eb="148">
      <t>ヘイセイ</t>
    </rPh>
    <rPh sb="150" eb="151">
      <t>ネン</t>
    </rPh>
    <rPh sb="152" eb="153">
      <t>ガツ</t>
    </rPh>
    <rPh sb="153" eb="155">
      <t>ケンシン</t>
    </rPh>
    <rPh sb="155" eb="156">
      <t>ブン</t>
    </rPh>
    <rPh sb="158" eb="160">
      <t>ジョウゲ</t>
    </rPh>
    <rPh sb="160" eb="162">
      <t>スイドウ</t>
    </rPh>
    <rPh sb="162" eb="164">
      <t>リョウキン</t>
    </rPh>
    <rPh sb="167" eb="169">
      <t>ドウジ</t>
    </rPh>
    <rPh sb="169" eb="171">
      <t>チョウシュウ</t>
    </rPh>
    <rPh sb="175" eb="177">
      <t>フノウ</t>
    </rPh>
    <rPh sb="177" eb="179">
      <t>ケッソン</t>
    </rPh>
    <rPh sb="179" eb="180">
      <t>ガク</t>
    </rPh>
    <rPh sb="181" eb="183">
      <t>ゲンショウ</t>
    </rPh>
    <rPh sb="186" eb="188">
      <t>ミコ</t>
    </rPh>
    <rPh sb="193" eb="198">
      <t>ミセツゾクカオク</t>
    </rPh>
    <rPh sb="199" eb="201">
      <t>カオク</t>
    </rPh>
    <rPh sb="203" eb="205">
      <t>コベツ</t>
    </rPh>
    <rPh sb="205" eb="207">
      <t>ホウモン</t>
    </rPh>
    <rPh sb="207" eb="208">
      <t>トウ</t>
    </rPh>
    <rPh sb="209" eb="210">
      <t>オコナ</t>
    </rPh>
    <rPh sb="211" eb="212">
      <t>サラ</t>
    </rPh>
    <rPh sb="213" eb="216">
      <t>スイセンカ</t>
    </rPh>
    <rPh sb="216" eb="218">
      <t>ソクシン</t>
    </rPh>
    <rPh sb="223" eb="225">
      <t>シュウマツ</t>
    </rPh>
    <rPh sb="225" eb="228">
      <t>ショリジョウ</t>
    </rPh>
    <rPh sb="229" eb="231">
      <t>キョウヨウ</t>
    </rPh>
    <rPh sb="231" eb="233">
      <t>カイシ</t>
    </rPh>
    <rPh sb="237" eb="238">
      <t>ネン</t>
    </rPh>
    <rPh sb="239" eb="240">
      <t>ス</t>
    </rPh>
    <rPh sb="242" eb="245">
      <t>ロウキュウカ</t>
    </rPh>
    <rPh sb="246" eb="247">
      <t>スス</t>
    </rPh>
    <rPh sb="252" eb="256">
      <t>チョウジュミョウカ</t>
    </rPh>
    <rPh sb="256" eb="258">
      <t>ケイカク</t>
    </rPh>
    <rPh sb="262" eb="265">
      <t>サイコウチク</t>
    </rPh>
    <rPh sb="265" eb="267">
      <t>コウジ</t>
    </rPh>
    <rPh sb="268" eb="271">
      <t>ダンカイテキ</t>
    </rPh>
    <rPh sb="272" eb="273">
      <t>オコナ</t>
    </rPh>
    <rPh sb="281" eb="283">
      <t>ヘイセイ</t>
    </rPh>
    <rPh sb="290" eb="292">
      <t>チホウ</t>
    </rPh>
    <rPh sb="292" eb="294">
      <t>コウエイ</t>
    </rPh>
    <rPh sb="294" eb="296">
      <t>キギョウ</t>
    </rPh>
    <rPh sb="296" eb="297">
      <t>ホウ</t>
    </rPh>
    <rPh sb="297" eb="299">
      <t>テキヨウ</t>
    </rPh>
    <rPh sb="305" eb="307">
      <t>サギョウ</t>
    </rPh>
    <rPh sb="308" eb="309">
      <t>スス</t>
    </rPh>
    <rPh sb="314" eb="316">
      <t>ゲンザイ</t>
    </rPh>
    <rPh sb="317" eb="319">
      <t>イコウ</t>
    </rPh>
    <rPh sb="320" eb="322">
      <t>サイシュウ</t>
    </rPh>
    <rPh sb="322" eb="324">
      <t>ダンカイ</t>
    </rPh>
    <rPh sb="331" eb="332">
      <t>ホウ</t>
    </rPh>
    <rPh sb="332" eb="334">
      <t>テキヨウ</t>
    </rPh>
    <rPh sb="338" eb="340">
      <t>ザイム</t>
    </rPh>
    <rPh sb="340" eb="342">
      <t>ショヒョウ</t>
    </rPh>
    <rPh sb="343" eb="345">
      <t>サクセイ</t>
    </rPh>
    <rPh sb="353" eb="355">
      <t>クミアイ</t>
    </rPh>
    <rPh sb="356" eb="358">
      <t>ケイエイ</t>
    </rPh>
    <rPh sb="358" eb="360">
      <t>ジョウタイ</t>
    </rPh>
    <rPh sb="361" eb="363">
      <t>シサン</t>
    </rPh>
    <rPh sb="363" eb="364">
      <t>トウ</t>
    </rPh>
    <rPh sb="365" eb="367">
      <t>ハアク</t>
    </rPh>
    <rPh sb="376" eb="378">
      <t>コンゴ</t>
    </rPh>
    <rPh sb="379" eb="382">
      <t>チュウチョウキ</t>
    </rPh>
    <rPh sb="382" eb="383">
      <t>テキ</t>
    </rPh>
    <rPh sb="384" eb="386">
      <t>シュウシ</t>
    </rPh>
    <rPh sb="386" eb="388">
      <t>ケイカク</t>
    </rPh>
    <rPh sb="389" eb="391">
      <t>サクテイ</t>
    </rPh>
    <rPh sb="393" eb="395">
      <t>ケイエイ</t>
    </rPh>
    <rPh sb="395" eb="398">
      <t>ケンゼンカ</t>
    </rPh>
    <rPh sb="399" eb="400">
      <t>スス</t>
    </rPh>
    <rPh sb="402" eb="404">
      <t>ヒツヨウ</t>
    </rPh>
    <phoneticPr fontId="4"/>
  </si>
  <si>
    <t>①経常収支比率　　　　　　　　　　　　　　　　　　　  　　　 　総収益は使用料収入と一般会計からの繰入金であり、総費用と地方債償還金を賄えていない状況である。使用料収入は整備区域を拡大しているが、節水等によりあまり増収入にはなっていない。また、供用開始から30年が過ぎ処理施設の老朽化により費用が増加している。今後は収支計画を策定して経営改善に取組まなくてはならない。維持管理費、更新投資などの必要な経費を確保しつつ、経費の削減や使用料金の改定等を検討したい。                                       ④企業債残高対事業規模比率　　　　　　　　　　　       　　　　　平均値に比べて高い数値になっているが、これは処理施設の増設及び処理区域の拡大により管渠布設工事を行ってきたためである。企業債残高は平成22年をピークに以降は年々減少していて平均値に近づいている。　　　　　　　　　　　　　　　　　　　　　　　　　　　　⑤経費回収率　　　　　　　　　　　　　　　　　         　　　　　類似団体の平均値と比較して低い数値になっている。これは汚水処理に係る費用が使用料収入で賄われていない状況である。今後、老朽化した施設の長寿命化工事により、汚水処理費の増額も見込まれる。また、整備区域の拡大はしているが、各町の人口減や節水の要因もあり下水道料金の伸びが厳しい状況である。　　　　　　　　　　　　　　　　　　　⑥汚水処理原価　　　　　　　　　　　　　　　　      　　　　　　有収水量１㎥あたりの汚水処理に要した経費であり、分流式下水道に要する経費を一般会計より繰入をしている。　　　　　　　　　　　⑦施設利用率　　　　　　　　　　　　　　　　　         　　　汚水処理能力に対する処理水量の割合であり、類似団体と比較して低い数値になっている。原因の一つとして流入量の伸びが考えられるため、水洗化の促進に努めたい。　　　　　　　　　　　　　　　　　⑧水洗化率　　　　　　　　　　　　　　　　　　        　　　　 類似団体と比較して少し低い数値になっている、家屋の老朽化や高齢者世帯の多い地域があり、なかなか水洗化の理解が得られない。水洗化率向上のため、未接続家屋を戸別に訪問し、水洗化促進を行う。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</si>
</sst>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readingOrder="1"/>
      <protection locked="0"/>
    </xf>
    <xf numFmtId="0" fontId="15" fillId="0" borderId="0" xfId="0" applyFont="1" applyBorder="1" applyAlignment="1" applyProtection="1">
      <alignment horizontal="left" vertical="top" wrapText="1" readingOrder="1"/>
      <protection locked="0"/>
    </xf>
    <xf numFmtId="0" fontId="15" fillId="0" borderId="7" xfId="0" applyFont="1" applyBorder="1" applyAlignment="1" applyProtection="1">
      <alignment horizontal="left" vertical="top" wrapText="1" readingOrder="1"/>
      <protection locked="0"/>
    </xf>
    <xf numFmtId="0" fontId="15" fillId="0" borderId="8" xfId="0" applyFont="1" applyBorder="1" applyAlignment="1" applyProtection="1">
      <alignment horizontal="left" vertical="top" wrapText="1" readingOrder="1"/>
      <protection locked="0"/>
    </xf>
    <xf numFmtId="0" fontId="15" fillId="0" borderId="1" xfId="0" applyFont="1" applyBorder="1" applyAlignment="1" applyProtection="1">
      <alignment horizontal="left" vertical="top" wrapText="1" readingOrder="1"/>
      <protection locked="0"/>
    </xf>
    <xf numFmtId="0" fontId="15" fillId="0" borderId="9" xfId="0" applyFont="1" applyBorder="1" applyAlignment="1" applyProtection="1">
      <alignment horizontal="left" vertical="top" wrapText="1" readingOrder="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4B-40BA-9550-253FD9323F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c:ext xmlns:c16="http://schemas.microsoft.com/office/drawing/2014/chart" uri="{C3380CC4-5D6E-409C-BE32-E72D297353CC}">
              <c16:uniqueId val="{00000001-8E4B-40BA-9550-253FD9323F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43.24</c:v>
                </c:pt>
                <c:pt idx="1">
                  <c:v>42.66</c:v>
                </c:pt>
                <c:pt idx="2">
                  <c:v>43.45</c:v>
                </c:pt>
                <c:pt idx="3">
                  <c:v>43.24</c:v>
                </c:pt>
                <c:pt idx="4">
                  <c:v>43.83</c:v>
                </c:pt>
              </c:numCache>
            </c:numRef>
          </c:val>
          <c:extLst>
            <c:ext xmlns:c16="http://schemas.microsoft.com/office/drawing/2014/chart" uri="{C3380CC4-5D6E-409C-BE32-E72D297353CC}">
              <c16:uniqueId val="{00000000-CC94-4883-947E-936DB68B63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c:ext xmlns:c16="http://schemas.microsoft.com/office/drawing/2014/chart" uri="{C3380CC4-5D6E-409C-BE32-E72D297353CC}">
              <c16:uniqueId val="{00000001-CC94-4883-947E-936DB68B63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91.41</c:v>
                </c:pt>
                <c:pt idx="1">
                  <c:v>90.42</c:v>
                </c:pt>
                <c:pt idx="2">
                  <c:v>90.97</c:v>
                </c:pt>
                <c:pt idx="3">
                  <c:v>89.87</c:v>
                </c:pt>
                <c:pt idx="4">
                  <c:v>90.38</c:v>
                </c:pt>
              </c:numCache>
            </c:numRef>
          </c:val>
          <c:extLst>
            <c:ext xmlns:c16="http://schemas.microsoft.com/office/drawing/2014/chart" uri="{C3380CC4-5D6E-409C-BE32-E72D297353CC}">
              <c16:uniqueId val="{00000000-A451-4E48-A994-D797684C45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c:ext xmlns:c16="http://schemas.microsoft.com/office/drawing/2014/chart" uri="{C3380CC4-5D6E-409C-BE32-E72D297353CC}">
              <c16:uniqueId val="{00000001-A451-4E48-A994-D797684C45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84.67</c:v>
                </c:pt>
                <c:pt idx="1">
                  <c:v>86.15</c:v>
                </c:pt>
                <c:pt idx="2">
                  <c:v>86.55</c:v>
                </c:pt>
                <c:pt idx="3">
                  <c:v>85.75</c:v>
                </c:pt>
                <c:pt idx="4">
                  <c:v>86.09</c:v>
                </c:pt>
              </c:numCache>
            </c:numRef>
          </c:val>
          <c:extLst>
            <c:ext xmlns:c16="http://schemas.microsoft.com/office/drawing/2014/chart" uri="{C3380CC4-5D6E-409C-BE32-E72D297353CC}">
              <c16:uniqueId val="{00000000-EC02-4888-9631-97A27CE9E2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02-4888-9631-97A27CE9E2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0-4F92-8457-FF7D16AEF3F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0-4F92-8457-FF7D16AEF3F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30-42B2-8493-028658C41F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30-42B2-8493-028658C41F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53-4DD1-B031-A7AC34C50F2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3-4DD1-B031-A7AC34C50F2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3C-42D3-A378-4D174F4692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3C-42D3-A378-4D174F4692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1537.7</c:v>
                </c:pt>
                <c:pt idx="1">
                  <c:v>1467.05</c:v>
                </c:pt>
                <c:pt idx="2">
                  <c:v>1366.6</c:v>
                </c:pt>
                <c:pt idx="3">
                  <c:v>1299.31</c:v>
                </c:pt>
                <c:pt idx="4">
                  <c:v>1224.46</c:v>
                </c:pt>
              </c:numCache>
            </c:numRef>
          </c:val>
          <c:extLst>
            <c:ext xmlns:c16="http://schemas.microsoft.com/office/drawing/2014/chart" uri="{C3380CC4-5D6E-409C-BE32-E72D297353CC}">
              <c16:uniqueId val="{00000000-C288-4CF9-89BF-4180A48B23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c:ext xmlns:c16="http://schemas.microsoft.com/office/drawing/2014/chart" uri="{C3380CC4-5D6E-409C-BE32-E72D297353CC}">
              <c16:uniqueId val="{00000001-C288-4CF9-89BF-4180A48B23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75.13</c:v>
                </c:pt>
                <c:pt idx="1">
                  <c:v>76.760000000000005</c:v>
                </c:pt>
                <c:pt idx="2">
                  <c:v>78.31</c:v>
                </c:pt>
                <c:pt idx="3">
                  <c:v>77.900000000000006</c:v>
                </c:pt>
                <c:pt idx="4">
                  <c:v>77.900000000000006</c:v>
                </c:pt>
              </c:numCache>
            </c:numRef>
          </c:val>
          <c:extLst>
            <c:ext xmlns:c16="http://schemas.microsoft.com/office/drawing/2014/chart" uri="{C3380CC4-5D6E-409C-BE32-E72D297353CC}">
              <c16:uniqueId val="{00000000-95A2-4CED-A267-D34336E62F3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c:ext xmlns:c16="http://schemas.microsoft.com/office/drawing/2014/chart" uri="{C3380CC4-5D6E-409C-BE32-E72D297353CC}">
              <c16:uniqueId val="{00000001-95A2-4CED-A267-D34336E62F3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86D0-4E8F-8F97-4EB543F6DA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c:ext xmlns:c16="http://schemas.microsoft.com/office/drawing/2014/chart" uri="{C3380CC4-5D6E-409C-BE32-E72D297353CC}">
              <c16:uniqueId val="{00000001-86D0-4E8F-8F97-4EB543F6DA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I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埼玉県　毛呂山・越生・鳩山公共下水道組合</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4" t="s">
        <v>1</v>
      </c>
      <c r="C7" s="74"/>
      <c r="D7" s="74"/>
      <c r="E7" s="74"/>
      <c r="F7" s="74"/>
      <c r="G7" s="74"/>
      <c r="H7" s="74"/>
      <c r="I7" s="74" t="s">
        <v>2</v>
      </c>
      <c r="J7" s="74"/>
      <c r="K7" s="74"/>
      <c r="L7" s="74"/>
      <c r="M7" s="74"/>
      <c r="N7" s="74"/>
      <c r="O7" s="74"/>
      <c r="P7" s="74" t="s">
        <v>3</v>
      </c>
      <c r="Q7" s="74"/>
      <c r="R7" s="74"/>
      <c r="S7" s="74"/>
      <c r="T7" s="74"/>
      <c r="U7" s="74"/>
      <c r="V7" s="74"/>
      <c r="W7" s="74" t="s">
        <v>4</v>
      </c>
      <c r="X7" s="74"/>
      <c r="Y7" s="74"/>
      <c r="Z7" s="74"/>
      <c r="AA7" s="74"/>
      <c r="AB7" s="74"/>
      <c r="AC7" s="74"/>
      <c r="AD7" s="74" t="s">
        <v>5</v>
      </c>
      <c r="AE7" s="74"/>
      <c r="AF7" s="74"/>
      <c r="AG7" s="74"/>
      <c r="AH7" s="74"/>
      <c r="AI7" s="74"/>
      <c r="AJ7" s="74"/>
      <c r="AK7" s="3"/>
      <c r="AL7" s="74" t="s">
        <v>6</v>
      </c>
      <c r="AM7" s="74"/>
      <c r="AN7" s="74"/>
      <c r="AO7" s="74"/>
      <c r="AP7" s="74"/>
      <c r="AQ7" s="74"/>
      <c r="AR7" s="74"/>
      <c r="AS7" s="74"/>
      <c r="AT7" s="74" t="s">
        <v>7</v>
      </c>
      <c r="AU7" s="74"/>
      <c r="AV7" s="74"/>
      <c r="AW7" s="74"/>
      <c r="AX7" s="74"/>
      <c r="AY7" s="74"/>
      <c r="AZ7" s="74"/>
      <c r="BA7" s="74"/>
      <c r="BB7" s="74" t="s">
        <v>8</v>
      </c>
      <c r="BC7" s="74"/>
      <c r="BD7" s="74"/>
      <c r="BE7" s="74"/>
      <c r="BF7" s="74"/>
      <c r="BG7" s="74"/>
      <c r="BH7" s="74"/>
      <c r="BI7" s="74"/>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公共下水道</v>
      </c>
      <c r="Q8" s="83"/>
      <c r="R8" s="83"/>
      <c r="S8" s="83"/>
      <c r="T8" s="83"/>
      <c r="U8" s="83"/>
      <c r="V8" s="83"/>
      <c r="W8" s="83" t="str">
        <f>データ!L6</f>
        <v>Bc2</v>
      </c>
      <c r="X8" s="83"/>
      <c r="Y8" s="83"/>
      <c r="Z8" s="83"/>
      <c r="AA8" s="83"/>
      <c r="AB8" s="83"/>
      <c r="AC8" s="83"/>
      <c r="AD8" s="84" t="str">
        <f>データ!$M$6</f>
        <v>非設置</v>
      </c>
      <c r="AE8" s="84"/>
      <c r="AF8" s="84"/>
      <c r="AG8" s="84"/>
      <c r="AH8" s="84"/>
      <c r="AI8" s="84"/>
      <c r="AJ8" s="84"/>
      <c r="AK8" s="3"/>
      <c r="AL8" s="78" t="str">
        <f>データ!S6</f>
        <v>-</v>
      </c>
      <c r="AM8" s="78"/>
      <c r="AN8" s="78"/>
      <c r="AO8" s="78"/>
      <c r="AP8" s="78"/>
      <c r="AQ8" s="78"/>
      <c r="AR8" s="78"/>
      <c r="AS8" s="78"/>
      <c r="AT8" s="77" t="str">
        <f>データ!T6</f>
        <v>-</v>
      </c>
      <c r="AU8" s="77"/>
      <c r="AV8" s="77"/>
      <c r="AW8" s="77"/>
      <c r="AX8" s="77"/>
      <c r="AY8" s="77"/>
      <c r="AZ8" s="77"/>
      <c r="BA8" s="77"/>
      <c r="BB8" s="77" t="str">
        <f>データ!U6</f>
        <v>-</v>
      </c>
      <c r="BC8" s="77"/>
      <c r="BD8" s="77"/>
      <c r="BE8" s="77"/>
      <c r="BF8" s="77"/>
      <c r="BG8" s="77"/>
      <c r="BH8" s="77"/>
      <c r="BI8" s="77"/>
      <c r="BJ8" s="3"/>
      <c r="BK8" s="3"/>
      <c r="BL8" s="81" t="s">
        <v>10</v>
      </c>
      <c r="BM8" s="82"/>
      <c r="BN8" s="7" t="s">
        <v>11</v>
      </c>
      <c r="BO8" s="8"/>
      <c r="BP8" s="8"/>
      <c r="BQ8" s="8"/>
      <c r="BR8" s="8"/>
      <c r="BS8" s="8"/>
      <c r="BT8" s="8"/>
      <c r="BU8" s="8"/>
      <c r="BV8" s="8"/>
      <c r="BW8" s="8"/>
      <c r="BX8" s="8"/>
      <c r="BY8" s="9"/>
    </row>
    <row r="9" spans="1:78" ht="18.75" customHeight="1" x14ac:dyDescent="0.15">
      <c r="A9" s="2"/>
      <c r="B9" s="74" t="s">
        <v>12</v>
      </c>
      <c r="C9" s="74"/>
      <c r="D9" s="74"/>
      <c r="E9" s="74"/>
      <c r="F9" s="74"/>
      <c r="G9" s="74"/>
      <c r="H9" s="74"/>
      <c r="I9" s="74" t="s">
        <v>13</v>
      </c>
      <c r="J9" s="74"/>
      <c r="K9" s="74"/>
      <c r="L9" s="74"/>
      <c r="M9" s="74"/>
      <c r="N9" s="74"/>
      <c r="O9" s="74"/>
      <c r="P9" s="74" t="s">
        <v>14</v>
      </c>
      <c r="Q9" s="74"/>
      <c r="R9" s="74"/>
      <c r="S9" s="74"/>
      <c r="T9" s="74"/>
      <c r="U9" s="74"/>
      <c r="V9" s="74"/>
      <c r="W9" s="74" t="s">
        <v>15</v>
      </c>
      <c r="X9" s="74"/>
      <c r="Y9" s="74"/>
      <c r="Z9" s="74"/>
      <c r="AA9" s="74"/>
      <c r="AB9" s="74"/>
      <c r="AC9" s="74"/>
      <c r="AD9" s="74" t="s">
        <v>16</v>
      </c>
      <c r="AE9" s="74"/>
      <c r="AF9" s="74"/>
      <c r="AG9" s="74"/>
      <c r="AH9" s="74"/>
      <c r="AI9" s="74"/>
      <c r="AJ9" s="74"/>
      <c r="AK9" s="3"/>
      <c r="AL9" s="74" t="s">
        <v>17</v>
      </c>
      <c r="AM9" s="74"/>
      <c r="AN9" s="74"/>
      <c r="AO9" s="74"/>
      <c r="AP9" s="74"/>
      <c r="AQ9" s="74"/>
      <c r="AR9" s="74"/>
      <c r="AS9" s="74"/>
      <c r="AT9" s="74" t="s">
        <v>18</v>
      </c>
      <c r="AU9" s="74"/>
      <c r="AV9" s="74"/>
      <c r="AW9" s="74"/>
      <c r="AX9" s="74"/>
      <c r="AY9" s="74"/>
      <c r="AZ9" s="74"/>
      <c r="BA9" s="74"/>
      <c r="BB9" s="74" t="s">
        <v>19</v>
      </c>
      <c r="BC9" s="74"/>
      <c r="BD9" s="74"/>
      <c r="BE9" s="74"/>
      <c r="BF9" s="74"/>
      <c r="BG9" s="74"/>
      <c r="BH9" s="74"/>
      <c r="BI9" s="74"/>
      <c r="BJ9" s="3"/>
      <c r="BK9" s="3"/>
      <c r="BL9" s="75" t="s">
        <v>20</v>
      </c>
      <c r="BM9" s="76"/>
      <c r="BN9" s="10" t="s">
        <v>21</v>
      </c>
      <c r="BO9" s="11"/>
      <c r="BP9" s="11"/>
      <c r="BQ9" s="11"/>
      <c r="BR9" s="11"/>
      <c r="BS9" s="11"/>
      <c r="BT9" s="11"/>
      <c r="BU9" s="11"/>
      <c r="BV9" s="11"/>
      <c r="BW9" s="11"/>
      <c r="BX9" s="11"/>
      <c r="BY9" s="12"/>
    </row>
    <row r="10" spans="1:78" ht="18.75" customHeight="1" x14ac:dyDescent="0.15">
      <c r="A10" s="2"/>
      <c r="B10" s="77" t="str">
        <f>データ!N6</f>
        <v>-</v>
      </c>
      <c r="C10" s="77"/>
      <c r="D10" s="77"/>
      <c r="E10" s="77"/>
      <c r="F10" s="77"/>
      <c r="G10" s="77"/>
      <c r="H10" s="77"/>
      <c r="I10" s="77" t="str">
        <f>データ!O6</f>
        <v>該当数値なし</v>
      </c>
      <c r="J10" s="77"/>
      <c r="K10" s="77"/>
      <c r="L10" s="77"/>
      <c r="M10" s="77"/>
      <c r="N10" s="77"/>
      <c r="O10" s="77"/>
      <c r="P10" s="77">
        <f>データ!P6</f>
        <v>63.91</v>
      </c>
      <c r="Q10" s="77"/>
      <c r="R10" s="77"/>
      <c r="S10" s="77"/>
      <c r="T10" s="77"/>
      <c r="U10" s="77"/>
      <c r="V10" s="77"/>
      <c r="W10" s="77">
        <f>データ!Q6</f>
        <v>90</v>
      </c>
      <c r="X10" s="77"/>
      <c r="Y10" s="77"/>
      <c r="Z10" s="77"/>
      <c r="AA10" s="77"/>
      <c r="AB10" s="77"/>
      <c r="AC10" s="77"/>
      <c r="AD10" s="78">
        <f>データ!R6</f>
        <v>1890</v>
      </c>
      <c r="AE10" s="78"/>
      <c r="AF10" s="78"/>
      <c r="AG10" s="78"/>
      <c r="AH10" s="78"/>
      <c r="AI10" s="78"/>
      <c r="AJ10" s="78"/>
      <c r="AK10" s="2"/>
      <c r="AL10" s="78">
        <f>データ!V6</f>
        <v>38101</v>
      </c>
      <c r="AM10" s="78"/>
      <c r="AN10" s="78"/>
      <c r="AO10" s="78"/>
      <c r="AP10" s="78"/>
      <c r="AQ10" s="78"/>
      <c r="AR10" s="78"/>
      <c r="AS10" s="78"/>
      <c r="AT10" s="77">
        <f>データ!W6</f>
        <v>7.58</v>
      </c>
      <c r="AU10" s="77"/>
      <c r="AV10" s="77"/>
      <c r="AW10" s="77"/>
      <c r="AX10" s="77"/>
      <c r="AY10" s="77"/>
      <c r="AZ10" s="77"/>
      <c r="BA10" s="77"/>
      <c r="BB10" s="77">
        <f>データ!X6</f>
        <v>5026.5200000000004</v>
      </c>
      <c r="BC10" s="77"/>
      <c r="BD10" s="77"/>
      <c r="BE10" s="77"/>
      <c r="BF10" s="77"/>
      <c r="BG10" s="77"/>
      <c r="BH10" s="77"/>
      <c r="BI10" s="77"/>
      <c r="BJ10" s="2"/>
      <c r="BK10" s="2"/>
      <c r="BL10" s="79" t="s">
        <v>22</v>
      </c>
      <c r="BM10" s="8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7pn6U+xZC5gFWM6sS8iUsTHb1+izNFz4U7B35YyAr1C8RFPLdEwMNr20vWGXOaO6pCZRu57HsCqJE7oj3F0nQ==" saltValue="IxTkrb1bCI8ucdGuywB1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8" t="s">
        <v>66</v>
      </c>
      <c r="I3" s="89"/>
      <c r="J3" s="89"/>
      <c r="K3" s="89"/>
      <c r="L3" s="89"/>
      <c r="M3" s="89"/>
      <c r="N3" s="89"/>
      <c r="O3" s="89"/>
      <c r="P3" s="89"/>
      <c r="Q3" s="89"/>
      <c r="R3" s="89"/>
      <c r="S3" s="89"/>
      <c r="T3" s="89"/>
      <c r="U3" s="89"/>
      <c r="V3" s="89"/>
      <c r="W3" s="89"/>
      <c r="X3" s="90"/>
      <c r="Y3" s="94" t="s">
        <v>67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7" t="s">
        <v>69</v>
      </c>
      <c r="B4" s="29"/>
      <c r="C4" s="29"/>
      <c r="D4" s="29"/>
      <c r="E4" s="29"/>
      <c r="F4" s="29"/>
      <c r="G4" s="29"/>
      <c r="H4" s="91"/>
      <c r="I4" s="92"/>
      <c r="J4" s="92"/>
      <c r="K4" s="92"/>
      <c r="L4" s="92"/>
      <c r="M4" s="92"/>
      <c r="N4" s="92"/>
      <c r="O4" s="92"/>
      <c r="P4" s="92"/>
      <c r="Q4" s="92"/>
      <c r="R4" s="92"/>
      <c r="S4" s="92"/>
      <c r="T4" s="92"/>
      <c r="U4" s="92"/>
      <c r="V4" s="92"/>
      <c r="W4" s="92"/>
      <c r="X4" s="93"/>
      <c r="Y4" s="87" t="s">
        <v>70</v>
      </c>
      <c r="Z4" s="87"/>
      <c r="AA4" s="87"/>
      <c r="AB4" s="87"/>
      <c r="AC4" s="87"/>
      <c r="AD4" s="87"/>
      <c r="AE4" s="87"/>
      <c r="AF4" s="87"/>
      <c r="AG4" s="87"/>
      <c r="AH4" s="87"/>
      <c r="AI4" s="87"/>
      <c r="AJ4" s="87" t="s">
        <v>71</v>
      </c>
      <c r="AK4" s="87"/>
      <c r="AL4" s="87"/>
      <c r="AM4" s="87"/>
      <c r="AN4" s="87"/>
      <c r="AO4" s="87"/>
      <c r="AP4" s="87"/>
      <c r="AQ4" s="87"/>
      <c r="AR4" s="87"/>
      <c r="AS4" s="87"/>
      <c r="AT4" s="87"/>
      <c r="AU4" s="87" t="s">
        <v>72</v>
      </c>
      <c r="AV4" s="87"/>
      <c r="AW4" s="87"/>
      <c r="AX4" s="87"/>
      <c r="AY4" s="87"/>
      <c r="AZ4" s="87"/>
      <c r="BA4" s="87"/>
      <c r="BB4" s="87"/>
      <c r="BC4" s="87"/>
      <c r="BD4" s="87"/>
      <c r="BE4" s="87"/>
      <c r="BF4" s="87" t="s">
        <v>73</v>
      </c>
      <c r="BG4" s="87"/>
      <c r="BH4" s="87"/>
      <c r="BI4" s="87"/>
      <c r="BJ4" s="87"/>
      <c r="BK4" s="87"/>
      <c r="BL4" s="87"/>
      <c r="BM4" s="87"/>
      <c r="BN4" s="87"/>
      <c r="BO4" s="87"/>
      <c r="BP4" s="87"/>
      <c r="BQ4" s="87" t="s">
        <v>74</v>
      </c>
      <c r="BR4" s="87"/>
      <c r="BS4" s="87"/>
      <c r="BT4" s="87"/>
      <c r="BU4" s="87"/>
      <c r="BV4" s="87"/>
      <c r="BW4" s="87"/>
      <c r="BX4" s="87"/>
      <c r="BY4" s="87"/>
      <c r="BZ4" s="87"/>
      <c r="CA4" s="87"/>
      <c r="CB4" s="87" t="s">
        <v>75</v>
      </c>
      <c r="CC4" s="87"/>
      <c r="CD4" s="87"/>
      <c r="CE4" s="87"/>
      <c r="CF4" s="87"/>
      <c r="CG4" s="87"/>
      <c r="CH4" s="87"/>
      <c r="CI4" s="87"/>
      <c r="CJ4" s="87"/>
      <c r="CK4" s="87"/>
      <c r="CL4" s="87"/>
      <c r="CM4" s="87" t="s">
        <v>76</v>
      </c>
      <c r="CN4" s="87"/>
      <c r="CO4" s="87"/>
      <c r="CP4" s="87"/>
      <c r="CQ4" s="87"/>
      <c r="CR4" s="87"/>
      <c r="CS4" s="87"/>
      <c r="CT4" s="87"/>
      <c r="CU4" s="87"/>
      <c r="CV4" s="87"/>
      <c r="CW4" s="87"/>
      <c r="CX4" s="87" t="s">
        <v>77</v>
      </c>
      <c r="CY4" s="87"/>
      <c r="CZ4" s="87"/>
      <c r="DA4" s="87"/>
      <c r="DB4" s="87"/>
      <c r="DC4" s="87"/>
      <c r="DD4" s="87"/>
      <c r="DE4" s="87"/>
      <c r="DF4" s="87"/>
      <c r="DG4" s="87"/>
      <c r="DH4" s="87"/>
      <c r="DI4" s="87" t="s">
        <v>78</v>
      </c>
      <c r="DJ4" s="87"/>
      <c r="DK4" s="87"/>
      <c r="DL4" s="87"/>
      <c r="DM4" s="87"/>
      <c r="DN4" s="87"/>
      <c r="DO4" s="87"/>
      <c r="DP4" s="87"/>
      <c r="DQ4" s="87"/>
      <c r="DR4" s="87"/>
      <c r="DS4" s="87"/>
      <c r="DT4" s="87" t="s">
        <v>79</v>
      </c>
      <c r="DU4" s="87"/>
      <c r="DV4" s="87"/>
      <c r="DW4" s="87"/>
      <c r="DX4" s="87"/>
      <c r="DY4" s="87"/>
      <c r="DZ4" s="87"/>
      <c r="EA4" s="87"/>
      <c r="EB4" s="87"/>
      <c r="EC4" s="87"/>
      <c r="ED4" s="87"/>
      <c r="EE4" s="87" t="s">
        <v>80</v>
      </c>
      <c r="EF4" s="87"/>
      <c r="EG4" s="87"/>
      <c r="EH4" s="87"/>
      <c r="EI4" s="87"/>
      <c r="EJ4" s="87"/>
      <c r="EK4" s="87"/>
      <c r="EL4" s="87"/>
      <c r="EM4" s="87"/>
      <c r="EN4" s="87"/>
      <c r="EO4" s="87"/>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118907</v>
      </c>
      <c r="D6" s="32">
        <f t="shared" si="3"/>
        <v>47</v>
      </c>
      <c r="E6" s="32">
        <f t="shared" si="3"/>
        <v>17</v>
      </c>
      <c r="F6" s="32">
        <f t="shared" si="3"/>
        <v>1</v>
      </c>
      <c r="G6" s="32">
        <f t="shared" si="3"/>
        <v>0</v>
      </c>
      <c r="H6" s="32" t="str">
        <f t="shared" si="3"/>
        <v>埼玉県　毛呂山・越生・鳩山公共下水道組合</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63.91</v>
      </c>
      <c r="Q6" s="33">
        <f t="shared" si="3"/>
        <v>90</v>
      </c>
      <c r="R6" s="33">
        <f t="shared" si="3"/>
        <v>1890</v>
      </c>
      <c r="S6" s="33" t="str">
        <f t="shared" si="3"/>
        <v>-</v>
      </c>
      <c r="T6" s="33" t="str">
        <f t="shared" si="3"/>
        <v>-</v>
      </c>
      <c r="U6" s="33" t="str">
        <f t="shared" si="3"/>
        <v>-</v>
      </c>
      <c r="V6" s="33">
        <f t="shared" si="3"/>
        <v>38101</v>
      </c>
      <c r="W6" s="33">
        <f t="shared" si="3"/>
        <v>7.58</v>
      </c>
      <c r="X6" s="33">
        <f t="shared" si="3"/>
        <v>5026.5200000000004</v>
      </c>
      <c r="Y6" s="34">
        <f>IF(Y7="",NA(),Y7)</f>
        <v>84.67</v>
      </c>
      <c r="Z6" s="34">
        <f t="shared" ref="Z6:AH6" si="4">IF(Z7="",NA(),Z7)</f>
        <v>86.15</v>
      </c>
      <c r="AA6" s="34">
        <f t="shared" si="4"/>
        <v>86.55</v>
      </c>
      <c r="AB6" s="34">
        <f t="shared" si="4"/>
        <v>85.75</v>
      </c>
      <c r="AC6" s="34">
        <f t="shared" si="4"/>
        <v>86.09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1537.7</v>
      </c>
      <c r="BG6" s="34">
        <f t="shared" ref="BG6:BO6" si="7">IF(BG7="",NA(),BG7)</f>
        <v>1467.05</v>
      </c>
      <c r="BH6" s="34">
        <f t="shared" si="7"/>
        <v>1366.6</v>
      </c>
      <c r="BI6" s="34">
        <f t="shared" si="7"/>
        <v>1299.31</v>
      </c>
      <c r="BJ6" s="34">
        <f t="shared" si="7"/>
        <v>1224.46</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75.13</v>
      </c>
      <c r="BR6" s="34">
        <f t="shared" ref="BR6:BZ6" si="8">IF(BR7="",NA(),BR7)</f>
        <v>76.760000000000005</v>
      </c>
      <c r="BS6" s="34">
        <f t="shared" si="8"/>
        <v>78.31</v>
      </c>
      <c r="BT6" s="34">
        <f t="shared" si="8"/>
        <v>77.900000000000006</v>
      </c>
      <c r="BU6" s="34">
        <f t="shared" si="8"/>
        <v>77.900000000000006</v>
      </c>
      <c r="BV6" s="34">
        <f t="shared" si="8"/>
        <v>76.91</v>
      </c>
      <c r="BW6" s="34">
        <f t="shared" si="8"/>
        <v>76.33</v>
      </c>
      <c r="BX6" s="34">
        <f t="shared" si="8"/>
        <v>80.11</v>
      </c>
      <c r="BY6" s="34">
        <f t="shared" si="8"/>
        <v>84.53</v>
      </c>
      <c r="BZ6" s="34">
        <f t="shared" si="8"/>
        <v>84.02</v>
      </c>
      <c r="CA6" s="33" t="str">
        <f>IF(CA7="","",IF(CA7="-","【-】","【"&amp;SUBSTITUTE(TEXT(CA7,"#,##0.00"),"-","△")&amp;"】"))</f>
        <v>【101.26】</v>
      </c>
      <c r="CB6" s="34">
        <f>IF(CB7="",NA(),CB7)</f>
        <v>150</v>
      </c>
      <c r="CC6" s="34">
        <f t="shared" ref="CC6:CK6" si="9">IF(CC7="",NA(),CC7)</f>
        <v>150</v>
      </c>
      <c r="CD6" s="34">
        <f t="shared" si="9"/>
        <v>150</v>
      </c>
      <c r="CE6" s="34">
        <f t="shared" si="9"/>
        <v>150</v>
      </c>
      <c r="CF6" s="34">
        <f t="shared" si="9"/>
        <v>150</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f>IF(CM7="",NA(),CM7)</f>
        <v>43.24</v>
      </c>
      <c r="CN6" s="34">
        <f t="shared" ref="CN6:CV6" si="10">IF(CN7="",NA(),CN7)</f>
        <v>42.66</v>
      </c>
      <c r="CO6" s="34">
        <f t="shared" si="10"/>
        <v>43.45</v>
      </c>
      <c r="CP6" s="34">
        <f t="shared" si="10"/>
        <v>43.24</v>
      </c>
      <c r="CQ6" s="34">
        <f t="shared" si="10"/>
        <v>43.83</v>
      </c>
      <c r="CR6" s="34">
        <f t="shared" si="10"/>
        <v>56.94</v>
      </c>
      <c r="CS6" s="34">
        <f t="shared" si="10"/>
        <v>58.28</v>
      </c>
      <c r="CT6" s="34">
        <f t="shared" si="10"/>
        <v>56.67</v>
      </c>
      <c r="CU6" s="34">
        <f t="shared" si="10"/>
        <v>58.04</v>
      </c>
      <c r="CV6" s="34">
        <f t="shared" si="10"/>
        <v>59.9</v>
      </c>
      <c r="CW6" s="33" t="str">
        <f>IF(CW7="","",IF(CW7="-","【-】","【"&amp;SUBSTITUTE(TEXT(CW7,"#,##0.00"),"-","△")&amp;"】"))</f>
        <v>【60.13】</v>
      </c>
      <c r="CX6" s="34">
        <f>IF(CX7="",NA(),CX7)</f>
        <v>91.41</v>
      </c>
      <c r="CY6" s="34">
        <f t="shared" ref="CY6:DG6" si="11">IF(CY7="",NA(),CY7)</f>
        <v>90.42</v>
      </c>
      <c r="CZ6" s="34">
        <f t="shared" si="11"/>
        <v>90.97</v>
      </c>
      <c r="DA6" s="34">
        <f t="shared" si="11"/>
        <v>89.87</v>
      </c>
      <c r="DB6" s="34">
        <f t="shared" si="11"/>
        <v>90.38</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0.05</v>
      </c>
      <c r="EL6" s="34">
        <f t="shared" si="14"/>
        <v>0.04</v>
      </c>
      <c r="EM6" s="34">
        <f t="shared" si="14"/>
        <v>0.05</v>
      </c>
      <c r="EN6" s="34">
        <f t="shared" si="14"/>
        <v>0.06</v>
      </c>
      <c r="EO6" s="33" t="str">
        <f>IF(EO7="","",IF(EO7="-","【-】","【"&amp;SUBSTITUTE(TEXT(EO7,"#,##0.00"),"-","△")&amp;"】"))</f>
        <v>【0.23】</v>
      </c>
    </row>
    <row r="7" spans="1:145" s="35" customFormat="1" x14ac:dyDescent="0.15">
      <c r="A7" s="27"/>
      <c r="B7" s="36">
        <v>2017</v>
      </c>
      <c r="C7" s="36">
        <v>118907</v>
      </c>
      <c r="D7" s="36">
        <v>47</v>
      </c>
      <c r="E7" s="36">
        <v>17</v>
      </c>
      <c r="F7" s="36">
        <v>1</v>
      </c>
      <c r="G7" s="36">
        <v>0</v>
      </c>
      <c r="H7" s="36" t="s">
        <v>110</v>
      </c>
      <c r="I7" s="36" t="s">
        <v>111</v>
      </c>
      <c r="J7" s="36" t="s">
        <v>112</v>
      </c>
      <c r="K7" s="36" t="s">
        <v>113</v>
      </c>
      <c r="L7" s="36" t="s">
        <v>114</v>
      </c>
      <c r="M7" s="36" t="s">
        <v>115</v>
      </c>
      <c r="N7" s="37" t="s">
        <v>116</v>
      </c>
      <c r="O7" s="37" t="s">
        <v>117</v>
      </c>
      <c r="P7" s="37">
        <v>63.91</v>
      </c>
      <c r="Q7" s="37">
        <v>90</v>
      </c>
      <c r="R7" s="37">
        <v>1890</v>
      </c>
      <c r="S7" s="37" t="s">
        <v>116</v>
      </c>
      <c r="T7" s="37" t="s">
        <v>116</v>
      </c>
      <c r="U7" s="37" t="s">
        <v>116</v>
      </c>
      <c r="V7" s="37">
        <v>38101</v>
      </c>
      <c r="W7" s="37">
        <v>7.58</v>
      </c>
      <c r="X7" s="37">
        <v>5026.5200000000004</v>
      </c>
      <c r="Y7" s="37">
        <v>84.67</v>
      </c>
      <c r="Z7" s="37">
        <v>86.15</v>
      </c>
      <c r="AA7" s="37">
        <v>86.55</v>
      </c>
      <c r="AB7" s="37">
        <v>85.75</v>
      </c>
      <c r="AC7" s="37">
        <v>86.09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1537.7</v>
      </c>
      <c r="BG7" s="37">
        <v>1467.05</v>
      </c>
      <c r="BH7" s="37">
        <v>1366.6</v>
      </c>
      <c r="BI7" s="37">
        <v>1299.31</v>
      </c>
      <c r="BJ7" s="37">
        <v>1224.46</v>
      </c>
      <c r="BK7" s="37">
        <v>1066.1600000000001</v>
      </c>
      <c r="BL7" s="37">
        <v>1117.27</v>
      </c>
      <c r="BM7" s="37">
        <v>1051.49</v>
      </c>
      <c r="BN7" s="37">
        <v>991.69</v>
      </c>
      <c r="BO7" s="37">
        <v>986.82</v>
      </c>
      <c r="BP7" s="37">
        <v>707.33</v>
      </c>
      <c r="BQ7" s="37">
        <v>75.13</v>
      </c>
      <c r="BR7" s="37">
        <v>76.760000000000005</v>
      </c>
      <c r="BS7" s="37">
        <v>78.31</v>
      </c>
      <c r="BT7" s="37">
        <v>77.900000000000006</v>
      </c>
      <c r="BU7" s="37">
        <v>77.900000000000006</v>
      </c>
      <c r="BV7" s="37">
        <v>76.91</v>
      </c>
      <c r="BW7" s="37">
        <v>76.33</v>
      </c>
      <c r="BX7" s="37">
        <v>80.11</v>
      </c>
      <c r="BY7" s="37">
        <v>84.53</v>
      </c>
      <c r="BZ7" s="37">
        <v>84.02</v>
      </c>
      <c r="CA7" s="37">
        <v>101.26</v>
      </c>
      <c r="CB7" s="37">
        <v>150</v>
      </c>
      <c r="CC7" s="37">
        <v>150</v>
      </c>
      <c r="CD7" s="37">
        <v>150</v>
      </c>
      <c r="CE7" s="37">
        <v>150</v>
      </c>
      <c r="CF7" s="37">
        <v>150</v>
      </c>
      <c r="CG7" s="37">
        <v>160.77000000000001</v>
      </c>
      <c r="CH7" s="37">
        <v>164.13</v>
      </c>
      <c r="CI7" s="37">
        <v>162.66</v>
      </c>
      <c r="CJ7" s="37">
        <v>154.69999999999999</v>
      </c>
      <c r="CK7" s="37">
        <v>154.83000000000001</v>
      </c>
      <c r="CL7" s="37">
        <v>136.38999999999999</v>
      </c>
      <c r="CM7" s="37">
        <v>43.24</v>
      </c>
      <c r="CN7" s="37">
        <v>42.66</v>
      </c>
      <c r="CO7" s="37">
        <v>43.45</v>
      </c>
      <c r="CP7" s="37">
        <v>43.24</v>
      </c>
      <c r="CQ7" s="37">
        <v>43.83</v>
      </c>
      <c r="CR7" s="37">
        <v>56.94</v>
      </c>
      <c r="CS7" s="37">
        <v>58.28</v>
      </c>
      <c r="CT7" s="37">
        <v>56.67</v>
      </c>
      <c r="CU7" s="37">
        <v>58.04</v>
      </c>
      <c r="CV7" s="37">
        <v>59.9</v>
      </c>
      <c r="CW7" s="37">
        <v>60.13</v>
      </c>
      <c r="CX7" s="37">
        <v>91.41</v>
      </c>
      <c r="CY7" s="37">
        <v>90.42</v>
      </c>
      <c r="CZ7" s="37">
        <v>90.97</v>
      </c>
      <c r="DA7" s="37">
        <v>89.87</v>
      </c>
      <c r="DB7" s="37">
        <v>90.38</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0.05</v>
      </c>
      <c r="EL7" s="37">
        <v>0.04</v>
      </c>
      <c r="EM7" s="37">
        <v>0.05</v>
      </c>
      <c r="EN7" s="37">
        <v>0.06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2019-02-06T05:20:09Z</cp:lastPrinted>
  <dcterms:created xsi:type="dcterms:W3CDTF">2018-12-03T09:02:01Z</dcterms:created>
  <dcterms:modified xsi:type="dcterms:W3CDTF">2019-02-06T05:21:07Z</dcterms:modified>
  <cp:category/>
</cp:coreProperties>
</file>