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shi3010\Desktop\"/>
    </mc:Choice>
  </mc:AlternateContent>
  <workbookProtection workbookAlgorithmName="SHA-512" workbookHashValue="IdKLIDdHuNDGkvdmHZ8OqnwRZdxqAZKh4MA+CMH1fBDQcDHscTZZloBQuAw66i368eehwra2DbrMZPaYvPxKzw==" workbookSaltValue="e669bo8djZjygYuvJ/xjM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<sst xmlns="http://schemas.openxmlformats.org/spreadsheetml/2006/main" count="248" uniqueCount="126">
  <si>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</si>
  <si>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</si>
  <si>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</si>
  <si>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</si>
  <si>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</si>
  <si>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</si>
  <si>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</si>
  <si>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</si>
  <si>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</si>
  <si>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</si>
  <si>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</si>
  <si>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</si>
  <si>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</si>
  <si>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</si>
  <si>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</si>
  <si>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</si>
  <si>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</si>
  <si>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</si>
  <si>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</si>
  <si>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</si>
  <si>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</si>
  <si>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</si>
  <si>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</si>
  <si>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</si>
  <si>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</si>
  <si>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</si>
  <si>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</si>
  <si>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</si>
  <si>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</si>
  <si>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</si>
  <si>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</si>
  <si>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</si>
  <si>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</si>
  <si>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</si>
  <si>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</si>
  <si>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</si>
  <si>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</si>
  <si>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</si>
  <si>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</si>
  <si>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</si>
  <si>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</si>
  <si>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</si>
  <si>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</si>
  <si>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</si>
  <si>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</si>
  <si>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</si>
  <si>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</si>
  <si>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</si>
  <si>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</si>
  <si>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</si>
  <si>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</si>
  <si>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</si>
  <si>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</si>
  <si>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</si>
  <si>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</si>
  <si>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</si>
  <si>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</si>
  <si>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</si>
  <si>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</si>
  <si>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</si>
  <si>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</si>
  <si>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</si>
  <si>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</si>
  <si>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</si>
  <si>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</si>
  <si>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</si>
  <si>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</si>
  <si>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</si>
  <si>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</si>
  <si>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</si>
  <si>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</si>
  <si>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</si>
  <si>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</si>
  <si>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</si>
  <si>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</si>
  <si>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</si>
  <si>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</si>
  <si>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</si>
  <si>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</si>
  <si>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</si>
  <si>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</si>
  <si>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</si>
  <si>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</si>
  <si>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</si>
  <si>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</si>
  <si>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</si>
  <si>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</si>
  <si>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</si>
  <si>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</si>
  <si>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</si>
  <si>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</si>
  <si>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</si>
  <si>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</si>
  <si>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</si>
  <si>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</si>
  <si>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</si>
  <si>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</si>
  <si>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</si>
  <si>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</si>
  <si>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</si>
  <si>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</si>
  <si>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</si>
  <si>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</si>
  <si>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</si>
  <si>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</si>
  <si>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</si>
  <si>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</si>
  <si>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</si>
  <si>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</si>
  <si>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</si>
  <si>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松伏町</t>
  </si>
  <si>
    <t>法非適用</t>
  </si>
  <si>
    <t>下水道事業</t>
  </si>
  <si>
    <t>公共下水道</t>
  </si>
  <si>
    <t>Ca</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</si>
  <si>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</si>
  <si>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</si>
  <si>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</si>
  <si>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</si>
  <si>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</si>
  <si>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</si>
  <si>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</si>
  <si>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</si>
  <si>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松伏町の公共下水道は平成５年に供用が開始され、総延長は汚水86.5km、雨水10.5kmの計97kmです。平成25年度を以って汚水管渠整備計画を完了しています。
 汚水管渠の大半は塩ビ管を使用していること、管渠の残存耐用年数が25年以上あること等から、本格的な布設換工事の着手は平成50年度以降となる見込みです。
 一方、２ヶ所あるポンプ場施設においては、耐用年数を既に経過しているため、早期の改築または改良工事を行う必要があります。</t>
    <phoneticPr fontId="4"/>
  </si>
  <si>
    <t>松伏町の将来人口予測については、行政区域内人口が減少傾向にあるものの、都心から30km圏内に属しているため、市街化区域内では今後10年間の人口推移をほぼ横ばいと見込んでいます。しかし、近年の節水意識の向上に伴い、有収水量は次第に減少していくものと思われます。
また、各指標を分析した結果、
・水洗化率の向上
・未収金の徴収強化
・年々増加する維持管理費の縮減　　等
について、より重点的に推進していく必要があると考えています。
 不要コストを抑制すると同時に、将来の投資財源の確保について戦略的に見直しを図る予定です。</t>
    <phoneticPr fontId="4"/>
  </si>
  <si>
    <t>①収益的収支比率について
　地方債償還金が増加したことにより前年度比減となっています。今後は企業債元利償還金がH29年度をピークに減少していくことから、この指標は数年後には黒字の状態に改善する見込みです。
④企業債残高対事業規模比率について
　H29年度は前年度比で減少となりました。数値は今後も減少傾向にあり、類似団体平均よりも低い値となっています。H25年度に管渠整備計画が完了し、起債対象工事が少ないこと、汚水管渠の残存耐用年数が25年以上あること等から、更新工事を行うまで企業債残高は毎年減少していきます。
⑤経費回収率について
　基準値である100％には及ばない状態ですが、H30年度に料金改定を行ったため、今後は類似団体平均値に近づく見込みです。
⑥汚水処理原価について
　類似団体平均値に近い150円で推移しています。維持管理費の中で高コスト要因となっているポンプ場施設のメンテナンスを見直すことにより、費用逓減を図る必要があります。
⑦施設利用率について
　該当数値はありません。
⑧水洗化率について
　平均値より低い値で推移しているものの、年度毎に安定増を続けています。水洗化率の向上は事業経営の改善に直結することから、接続促進について重点的な対策を講じていきます。</t>
    <rPh sb="133" eb="135">
      <t>ゲンショウ</t>
    </rPh>
    <rPh sb="145" eb="147">
      <t>コンゴ</t>
    </rPh>
    <rPh sb="165" eb="166">
      <t>ヒク</t>
    </rPh>
    <rPh sb="303" eb="304">
      <t>オコナ</t>
    </rPh>
    <rPh sb="309" eb="311">
      <t>コンゴ</t>
    </rPh>
    <rPh sb="426" eb="428">
      <t>シセツ</t>
    </rPh>
    <rPh sb="428" eb="430">
      <t>リヨウ</t>
    </rPh>
    <rPh sb="430" eb="431">
      <t>リツ</t>
    </rPh>
    <rPh sb="437" eb="439">
      <t>ガイトウ</t>
    </rPh>
    <rPh sb="439" eb="441">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</si>
</sst>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CA-4E06-A069-418AC9EFAFA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0.22</c:v>
                </c:pt>
                <c:pt idx="1">
                  <c:v>0</c:v>
                </c:pt>
                <c:pt idx="2">
                  <c:v>0</c:v>
                </c:pt>
                <c:pt idx="3" formatCode="#,##0.00;&quot;△&quot;#,##0.00;&quot;-&quot;">
                  <c:v>0.02</c:v>
                </c:pt>
                <c:pt idx="4">
                  <c:v>0</c:v>
                </c:pt>
              </c:numCache>
            </c:numRef>
          </c:val>
          <c:smooth val="0"/>
          <c:extLst>
            <c:ext xmlns:c16="http://schemas.microsoft.com/office/drawing/2014/chart" uri="{C3380CC4-5D6E-409C-BE32-E72D297353CC}">
              <c16:uniqueId val="{00000001-ACCA-4E06-A069-418AC9EFAFA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50-4D64-B6F4-3BFCF5C736E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19.95</c:v>
                </c:pt>
                <c:pt idx="1">
                  <c:v>0</c:v>
                </c:pt>
                <c:pt idx="2">
                  <c:v>0</c:v>
                </c:pt>
                <c:pt idx="3">
                  <c:v>40.83</c:v>
                </c:pt>
                <c:pt idx="4">
                  <c:v>0</c:v>
                </c:pt>
              </c:numCache>
            </c:numRef>
          </c:val>
          <c:smooth val="0"/>
          <c:extLst>
            <c:ext xmlns:c16="http://schemas.microsoft.com/office/drawing/2014/chart" uri="{C3380CC4-5D6E-409C-BE32-E72D297353CC}">
              <c16:uniqueId val="{00000001-0A50-4D64-B6F4-3BFCF5C736E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81.849999999999994</c:v>
                </c:pt>
                <c:pt idx="1">
                  <c:v>83.17</c:v>
                </c:pt>
                <c:pt idx="2">
                  <c:v>84.14</c:v>
                </c:pt>
                <c:pt idx="3">
                  <c:v>85.07</c:v>
                </c:pt>
                <c:pt idx="4">
                  <c:v>85.16</c:v>
                </c:pt>
              </c:numCache>
            </c:numRef>
          </c:val>
          <c:extLst>
            <c:ext xmlns:c16="http://schemas.microsoft.com/office/drawing/2014/chart" uri="{C3380CC4-5D6E-409C-BE32-E72D297353CC}">
              <c16:uniqueId val="{00000000-8016-431B-8429-F37B8D54E42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91.99</c:v>
                </c:pt>
                <c:pt idx="1">
                  <c:v>89.59</c:v>
                </c:pt>
                <c:pt idx="2">
                  <c:v>92.71</c:v>
                </c:pt>
                <c:pt idx="3">
                  <c:v>89.61</c:v>
                </c:pt>
                <c:pt idx="4">
                  <c:v>89.73</c:v>
                </c:pt>
              </c:numCache>
            </c:numRef>
          </c:val>
          <c:smooth val="0"/>
          <c:extLst>
            <c:ext xmlns:c16="http://schemas.microsoft.com/office/drawing/2014/chart" uri="{C3380CC4-5D6E-409C-BE32-E72D297353CC}">
              <c16:uniqueId val="{00000001-8016-431B-8429-F37B8D54E42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80.319999999999993</c:v>
                </c:pt>
                <c:pt idx="1">
                  <c:v>82.04</c:v>
                </c:pt>
                <c:pt idx="2">
                  <c:v>82.14</c:v>
                </c:pt>
                <c:pt idx="3">
                  <c:v>81.599999999999994</c:v>
                </c:pt>
                <c:pt idx="4">
                  <c:v>81.47</c:v>
                </c:pt>
              </c:numCache>
            </c:numRef>
          </c:val>
          <c:extLst>
            <c:ext xmlns:c16="http://schemas.microsoft.com/office/drawing/2014/chart" uri="{C3380CC4-5D6E-409C-BE32-E72D297353CC}">
              <c16:uniqueId val="{00000000-89FF-4BC3-95F6-4E984CE0D33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FF-4BC3-95F6-4E984CE0D33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45-45CA-9D51-D172D0AB9B5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45-45CA-9D51-D172D0AB9B5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31-4B69-AB94-67A8FCCA2EA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31-4B69-AB94-67A8FCCA2EA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79-4CCF-AB5C-30C9429BD47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79-4CCF-AB5C-30C9429BD47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AB-4A4D-8068-70043E58730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AB-4A4D-8068-70043E58730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832.08</c:v>
                </c:pt>
                <c:pt idx="1">
                  <c:v>638.41</c:v>
                </c:pt>
                <c:pt idx="2">
                  <c:v>580.54999999999995</c:v>
                </c:pt>
                <c:pt idx="3">
                  <c:v>595.37</c:v>
                </c:pt>
                <c:pt idx="4">
                  <c:v>540.66999999999996</c:v>
                </c:pt>
              </c:numCache>
            </c:numRef>
          </c:val>
          <c:extLst>
            <c:ext xmlns:c16="http://schemas.microsoft.com/office/drawing/2014/chart" uri="{C3380CC4-5D6E-409C-BE32-E72D297353CC}">
              <c16:uniqueId val="{00000000-9520-477E-A25F-1FFCE956DE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746.17</c:v>
                </c:pt>
                <c:pt idx="1">
                  <c:v>1124.8399999999999</c:v>
                </c:pt>
                <c:pt idx="2">
                  <c:v>824.29</c:v>
                </c:pt>
                <c:pt idx="3">
                  <c:v>566.4</c:v>
                </c:pt>
                <c:pt idx="4">
                  <c:v>930.27</c:v>
                </c:pt>
              </c:numCache>
            </c:numRef>
          </c:val>
          <c:smooth val="0"/>
          <c:extLst>
            <c:ext xmlns:c16="http://schemas.microsoft.com/office/drawing/2014/chart" uri="{C3380CC4-5D6E-409C-BE32-E72D297353CC}">
              <c16:uniqueId val="{00000001-9520-477E-A25F-1FFCE956DE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71.319999999999993</c:v>
                </c:pt>
                <c:pt idx="1">
                  <c:v>73.010000000000005</c:v>
                </c:pt>
                <c:pt idx="2">
                  <c:v>72.95</c:v>
                </c:pt>
                <c:pt idx="3">
                  <c:v>72.91</c:v>
                </c:pt>
                <c:pt idx="4">
                  <c:v>72.44</c:v>
                </c:pt>
              </c:numCache>
            </c:numRef>
          </c:val>
          <c:extLst>
            <c:ext xmlns:c16="http://schemas.microsoft.com/office/drawing/2014/chart" uri="{C3380CC4-5D6E-409C-BE32-E72D297353CC}">
              <c16:uniqueId val="{00000000-B4DD-47F8-BFE1-7EEA7B01E7B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71.930000000000007</c:v>
                </c:pt>
                <c:pt idx="1">
                  <c:v>64.12</c:v>
                </c:pt>
                <c:pt idx="2">
                  <c:v>72.53</c:v>
                </c:pt>
                <c:pt idx="3">
                  <c:v>76.09</c:v>
                </c:pt>
                <c:pt idx="4">
                  <c:v>70.97</c:v>
                </c:pt>
              </c:numCache>
            </c:numRef>
          </c:val>
          <c:smooth val="0"/>
          <c:extLst>
            <c:ext xmlns:c16="http://schemas.microsoft.com/office/drawing/2014/chart" uri="{C3380CC4-5D6E-409C-BE32-E72D297353CC}">
              <c16:uniqueId val="{00000001-B4DD-47F8-BFE1-7EEA7B01E7B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5748-4A00-8407-B29F56943C9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149.57</c:v>
                </c:pt>
                <c:pt idx="1">
                  <c:v>168.44</c:v>
                </c:pt>
                <c:pt idx="2">
                  <c:v>166.81</c:v>
                </c:pt>
                <c:pt idx="3">
                  <c:v>171.82</c:v>
                </c:pt>
                <c:pt idx="4">
                  <c:v>155.97999999999999</c:v>
                </c:pt>
              </c:numCache>
            </c:numRef>
          </c:val>
          <c:smooth val="0"/>
          <c:extLst>
            <c:ext xmlns:c16="http://schemas.microsoft.com/office/drawing/2014/chart" uri="{C3380CC4-5D6E-409C-BE32-E72D297353CC}">
              <c16:uniqueId val="{00000001-5748-4A00-8407-B29F56943C9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19"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松伏町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Ca</v>
      </c>
      <c r="X8" s="47"/>
      <c r="Y8" s="47"/>
      <c r="Z8" s="47"/>
      <c r="AA8" s="47"/>
      <c r="AB8" s="47"/>
      <c r="AC8" s="47"/>
      <c r="AD8" s="48" t="str">
        <f>データ!$M$6</f>
        <v>非設置</v>
      </c>
      <c r="AE8" s="48"/>
      <c r="AF8" s="48"/>
      <c r="AG8" s="48"/>
      <c r="AH8" s="48"/>
      <c r="AI8" s="48"/>
      <c r="AJ8" s="48"/>
      <c r="AK8" s="3"/>
      <c r="AL8" s="49">
        <f>データ!S6</f>
        <v>29889</v>
      </c>
      <c r="AM8" s="49"/>
      <c r="AN8" s="49"/>
      <c r="AO8" s="49"/>
      <c r="AP8" s="49"/>
      <c r="AQ8" s="49"/>
      <c r="AR8" s="49"/>
      <c r="AS8" s="49"/>
      <c r="AT8" s="44">
        <f>データ!T6</f>
        <v>16.2</v>
      </c>
      <c r="AU8" s="44"/>
      <c r="AV8" s="44"/>
      <c r="AW8" s="44"/>
      <c r="AX8" s="44"/>
      <c r="AY8" s="44"/>
      <c r="AZ8" s="44"/>
      <c r="BA8" s="44"/>
      <c r="BB8" s="44">
        <f>データ!U6</f>
        <v>1845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68.540000000000006</v>
      </c>
      <c r="Q10" s="44"/>
      <c r="R10" s="44"/>
      <c r="S10" s="44"/>
      <c r="T10" s="44"/>
      <c r="U10" s="44"/>
      <c r="V10" s="44"/>
      <c r="W10" s="44">
        <f>データ!Q6</f>
        <v>94.32</v>
      </c>
      <c r="X10" s="44"/>
      <c r="Y10" s="44"/>
      <c r="Z10" s="44"/>
      <c r="AA10" s="44"/>
      <c r="AB10" s="44"/>
      <c r="AC10" s="44"/>
      <c r="AD10" s="49">
        <f>データ!R6</f>
        <v>1836</v>
      </c>
      <c r="AE10" s="49"/>
      <c r="AF10" s="49"/>
      <c r="AG10" s="49"/>
      <c r="AH10" s="49"/>
      <c r="AI10" s="49"/>
      <c r="AJ10" s="49"/>
      <c r="AK10" s="2"/>
      <c r="AL10" s="49">
        <f>データ!V6</f>
        <v>20416</v>
      </c>
      <c r="AM10" s="49"/>
      <c r="AN10" s="49"/>
      <c r="AO10" s="49"/>
      <c r="AP10" s="49"/>
      <c r="AQ10" s="49"/>
      <c r="AR10" s="49"/>
      <c r="AS10" s="49"/>
      <c r="AT10" s="44">
        <f>データ!W6</f>
        <v>2.61</v>
      </c>
      <c r="AU10" s="44"/>
      <c r="AV10" s="44"/>
      <c r="AW10" s="44"/>
      <c r="AX10" s="44"/>
      <c r="AY10" s="44"/>
      <c r="AZ10" s="44"/>
      <c r="BA10" s="44"/>
      <c r="BB10" s="44">
        <f>データ!X6</f>
        <v>7822.22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aSjl5a4nvoMvcSFy8jBrGKR+SAijZxjCiCMYhDTq5xsaTrr0Pt2/CMApyO87cVx4dCqQmAzDHfa2o8Svuqs9Bg==" saltValue="QOc/lV0w+PQxU+E7nt7kO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114651</v>
      </c>
      <c r="D6" s="32">
        <f t="shared" si="3"/>
        <v>47</v>
      </c>
      <c r="E6" s="32">
        <f t="shared" si="3"/>
        <v>17</v>
      </c>
      <c r="F6" s="32">
        <f t="shared" si="3"/>
        <v>1</v>
      </c>
      <c r="G6" s="32">
        <f t="shared" si="3"/>
        <v>0</v>
      </c>
      <c r="H6" s="32" t="str">
        <f t="shared" si="3"/>
        <v>埼玉県　松伏町</v>
      </c>
      <c r="I6" s="32" t="str">
        <f t="shared" si="3"/>
        <v>法非適用</v>
      </c>
      <c r="J6" s="32" t="str">
        <f t="shared" si="3"/>
        <v>下水道事業</v>
      </c>
      <c r="K6" s="32" t="str">
        <f t="shared" si="3"/>
        <v>公共下水道</v>
      </c>
      <c r="L6" s="32" t="str">
        <f t="shared" si="3"/>
        <v>Ca</v>
      </c>
      <c r="M6" s="32" t="str">
        <f t="shared" si="3"/>
        <v>非設置</v>
      </c>
      <c r="N6" s="33" t="str">
        <f t="shared" si="3"/>
        <v>-</v>
      </c>
      <c r="O6" s="33" t="str">
        <f t="shared" si="3"/>
        <v>該当数値なし</v>
      </c>
      <c r="P6" s="33">
        <f t="shared" si="3"/>
        <v>68.540000000000006</v>
      </c>
      <c r="Q6" s="33">
        <f t="shared" si="3"/>
        <v>94.32</v>
      </c>
      <c r="R6" s="33">
        <f t="shared" si="3"/>
        <v>1836</v>
      </c>
      <c r="S6" s="33">
        <f t="shared" si="3"/>
        <v>29889</v>
      </c>
      <c r="T6" s="33">
        <f t="shared" si="3"/>
        <v>16.2</v>
      </c>
      <c r="U6" s="33">
        <f t="shared" si="3"/>
        <v>1845</v>
      </c>
      <c r="V6" s="33">
        <f t="shared" si="3"/>
        <v>20416</v>
      </c>
      <c r="W6" s="33">
        <f t="shared" si="3"/>
        <v>2.61</v>
      </c>
      <c r="X6" s="33">
        <f t="shared" si="3"/>
        <v>7822.22</v>
      </c>
      <c r="Y6" s="34">
        <f>IF(Y7="",NA(),Y7)</f>
        <v>80.319999999999993</v>
      </c>
      <c r="Z6" s="34">
        <f t="shared" ref="Z6:AH6" si="4">IF(Z7="",NA(),Z7)</f>
        <v>82.04</v>
      </c>
      <c r="AA6" s="34">
        <f t="shared" si="4"/>
        <v>82.14</v>
      </c>
      <c r="AB6" s="34">
        <f t="shared" si="4"/>
        <v>81.599999999999994</v>
      </c>
      <c r="AC6" s="34">
        <f t="shared" si="4"/>
        <v>81.47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832.08</v>
      </c>
      <c r="BG6" s="34">
        <f t="shared" ref="BG6:BO6" si="7">IF(BG7="",NA(),BG7)</f>
        <v>638.41</v>
      </c>
      <c r="BH6" s="34">
        <f t="shared" si="7"/>
        <v>580.54999999999995</v>
      </c>
      <c r="BI6" s="34">
        <f t="shared" si="7"/>
        <v>595.37</v>
      </c>
      <c r="BJ6" s="34">
        <f t="shared" si="7"/>
        <v>540.66999999999996</v>
      </c>
      <c r="BK6" s="34">
        <f t="shared" si="7"/>
        <v>746.17</v>
      </c>
      <c r="BL6" s="34">
        <f t="shared" si="7"/>
        <v>1124.8399999999999</v>
      </c>
      <c r="BM6" s="34">
        <f t="shared" si="7"/>
        <v>824.29</v>
      </c>
      <c r="BN6" s="34">
        <f t="shared" si="7"/>
        <v>566.4</v>
      </c>
      <c r="BO6" s="34">
        <f t="shared" si="7"/>
        <v>930.27</v>
      </c>
      <c r="BP6" s="33" t="str">
        <f>IF(BP7="","",IF(BP7="-","【-】","【"&amp;SUBSTITUTE(TEXT(BP7,"#,##0.00"),"-","△")&amp;"】"))</f>
        <v>【707.33】</v>
      </c>
      <c r="BQ6" s="34">
        <f>IF(BQ7="",NA(),BQ7)</f>
        <v>71.319999999999993</v>
      </c>
      <c r="BR6" s="34">
        <f t="shared" ref="BR6:BZ6" si="8">IF(BR7="",NA(),BR7)</f>
        <v>73.010000000000005</v>
      </c>
      <c r="BS6" s="34">
        <f t="shared" si="8"/>
        <v>72.95</v>
      </c>
      <c r="BT6" s="34">
        <f t="shared" si="8"/>
        <v>72.91</v>
      </c>
      <c r="BU6" s="34">
        <f t="shared" si="8"/>
        <v>72.44</v>
      </c>
      <c r="BV6" s="34">
        <f t="shared" si="8"/>
        <v>71.930000000000007</v>
      </c>
      <c r="BW6" s="34">
        <f t="shared" si="8"/>
        <v>64.12</v>
      </c>
      <c r="BX6" s="34">
        <f t="shared" si="8"/>
        <v>72.53</v>
      </c>
      <c r="BY6" s="34">
        <f t="shared" si="8"/>
        <v>76.09</v>
      </c>
      <c r="BZ6" s="34">
        <f t="shared" si="8"/>
        <v>70.97</v>
      </c>
      <c r="CA6" s="33" t="str">
        <f>IF(CA7="","",IF(CA7="-","【-】","【"&amp;SUBSTITUTE(TEXT(CA7,"#,##0.00"),"-","△")&amp;"】"))</f>
        <v>【101.26】</v>
      </c>
      <c r="CB6" s="34">
        <f>IF(CB7="",NA(),CB7)</f>
        <v>150</v>
      </c>
      <c r="CC6" s="34">
        <f t="shared" ref="CC6:CK6" si="9">IF(CC7="",NA(),CC7)</f>
        <v>150</v>
      </c>
      <c r="CD6" s="34">
        <f t="shared" si="9"/>
        <v>150</v>
      </c>
      <c r="CE6" s="34">
        <f t="shared" si="9"/>
        <v>150</v>
      </c>
      <c r="CF6" s="34">
        <f t="shared" si="9"/>
        <v>150</v>
      </c>
      <c r="CG6" s="34">
        <f t="shared" si="9"/>
        <v>149.57</v>
      </c>
      <c r="CH6" s="34">
        <f t="shared" si="9"/>
        <v>168.44</v>
      </c>
      <c r="CI6" s="34">
        <f t="shared" si="9"/>
        <v>166.81</v>
      </c>
      <c r="CJ6" s="34">
        <f t="shared" si="9"/>
        <v>171.82</v>
      </c>
      <c r="CK6" s="34">
        <f t="shared" si="9"/>
        <v>155.97999999999999</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19.95</v>
      </c>
      <c r="CS6" s="34" t="str">
        <f t="shared" si="10"/>
        <v>-</v>
      </c>
      <c r="CT6" s="34" t="str">
        <f t="shared" si="10"/>
        <v>-</v>
      </c>
      <c r="CU6" s="34">
        <f t="shared" si="10"/>
        <v>40.83</v>
      </c>
      <c r="CV6" s="34" t="str">
        <f t="shared" si="10"/>
        <v>-</v>
      </c>
      <c r="CW6" s="33" t="str">
        <f>IF(CW7="","",IF(CW7="-","【-】","【"&amp;SUBSTITUTE(TEXT(CW7,"#,##0.00"),"-","△")&amp;"】"))</f>
        <v>【60.13】</v>
      </c>
      <c r="CX6" s="34">
        <f>IF(CX7="",NA(),CX7)</f>
        <v>81.849999999999994</v>
      </c>
      <c r="CY6" s="34">
        <f t="shared" ref="CY6:DG6" si="11">IF(CY7="",NA(),CY7)</f>
        <v>83.17</v>
      </c>
      <c r="CZ6" s="34">
        <f t="shared" si="11"/>
        <v>84.14</v>
      </c>
      <c r="DA6" s="34">
        <f t="shared" si="11"/>
        <v>85.07</v>
      </c>
      <c r="DB6" s="34">
        <f t="shared" si="11"/>
        <v>85.16</v>
      </c>
      <c r="DC6" s="34">
        <f t="shared" si="11"/>
        <v>91.99</v>
      </c>
      <c r="DD6" s="34">
        <f t="shared" si="11"/>
        <v>89.59</v>
      </c>
      <c r="DE6" s="34">
        <f t="shared" si="11"/>
        <v>92.71</v>
      </c>
      <c r="DF6" s="34">
        <f t="shared" si="11"/>
        <v>89.61</v>
      </c>
      <c r="DG6" s="34">
        <f t="shared" si="11"/>
        <v>89.73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0.22</v>
      </c>
      <c r="EK6" s="33">
        <f t="shared" si="14"/>
        <v>0</v>
      </c>
      <c r="EL6" s="33">
        <f t="shared" si="14"/>
        <v>0</v>
      </c>
      <c r="EM6" s="34">
        <f t="shared" si="14"/>
        <v>0.02</v>
      </c>
      <c r="EN6" s="33">
        <f t="shared" si="14"/>
        <v>0</v>
      </c>
      <c r="EO6" s="33" t="str">
        <f>IF(EO7="","",IF(EO7="-","【-】","【"&amp;SUBSTITUTE(TEXT(EO7,"#,##0.00"),"-","△")&amp;"】"))</f>
        <v>【0.23】</v>
      </c>
    </row>
    <row r="7" spans="1:145" s="35" customFormat="1" x14ac:dyDescent="0.15">
      <c r="A7" s="27"/>
      <c r="B7" s="36">
        <v>2017</v>
      </c>
      <c r="C7" s="36">
        <v>114651</v>
      </c>
      <c r="D7" s="36">
        <v>47</v>
      </c>
      <c r="E7" s="36">
        <v>17</v>
      </c>
      <c r="F7" s="36">
        <v>1</v>
      </c>
      <c r="G7" s="36">
        <v>0</v>
      </c>
      <c r="H7" s="36" t="s">
        <v>110</v>
      </c>
      <c r="I7" s="36" t="s">
        <v>111</v>
      </c>
      <c r="J7" s="36" t="s">
        <v>112</v>
      </c>
      <c r="K7" s="36" t="s">
        <v>113</v>
      </c>
      <c r="L7" s="36" t="s">
        <v>114</v>
      </c>
      <c r="M7" s="36" t="s">
        <v>115</v>
      </c>
      <c r="N7" s="37" t="s">
        <v>116</v>
      </c>
      <c r="O7" s="37" t="s">
        <v>117</v>
      </c>
      <c r="P7" s="37">
        <v>68.540000000000006</v>
      </c>
      <c r="Q7" s="37">
        <v>94.32</v>
      </c>
      <c r="R7" s="37">
        <v>1836</v>
      </c>
      <c r="S7" s="37">
        <v>29889</v>
      </c>
      <c r="T7" s="37">
        <v>16.2</v>
      </c>
      <c r="U7" s="37">
        <v>1845</v>
      </c>
      <c r="V7" s="37">
        <v>20416</v>
      </c>
      <c r="W7" s="37">
        <v>2.61</v>
      </c>
      <c r="X7" s="37">
        <v>7822.22</v>
      </c>
      <c r="Y7" s="37">
        <v>80.319999999999993</v>
      </c>
      <c r="Z7" s="37">
        <v>82.04</v>
      </c>
      <c r="AA7" s="37">
        <v>82.14</v>
      </c>
      <c r="AB7" s="37">
        <v>81.599999999999994</v>
      </c>
      <c r="AC7" s="37">
        <v>81.47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832.08</v>
      </c>
      <c r="BG7" s="37">
        <v>638.41</v>
      </c>
      <c r="BH7" s="37">
        <v>580.54999999999995</v>
      </c>
      <c r="BI7" s="37">
        <v>595.37</v>
      </c>
      <c r="BJ7" s="37">
        <v>540.66999999999996</v>
      </c>
      <c r="BK7" s="37">
        <v>746.17</v>
      </c>
      <c r="BL7" s="37">
        <v>1124.8399999999999</v>
      </c>
      <c r="BM7" s="37">
        <v>824.29</v>
      </c>
      <c r="BN7" s="37">
        <v>566.4</v>
      </c>
      <c r="BO7" s="37">
        <v>930.27</v>
      </c>
      <c r="BP7" s="37">
        <v>707.33</v>
      </c>
      <c r="BQ7" s="37">
        <v>71.319999999999993</v>
      </c>
      <c r="BR7" s="37">
        <v>73.010000000000005</v>
      </c>
      <c r="BS7" s="37">
        <v>72.95</v>
      </c>
      <c r="BT7" s="37">
        <v>72.91</v>
      </c>
      <c r="BU7" s="37">
        <v>72.44</v>
      </c>
      <c r="BV7" s="37">
        <v>71.930000000000007</v>
      </c>
      <c r="BW7" s="37">
        <v>64.12</v>
      </c>
      <c r="BX7" s="37">
        <v>72.53</v>
      </c>
      <c r="BY7" s="37">
        <v>76.09</v>
      </c>
      <c r="BZ7" s="37">
        <v>70.97</v>
      </c>
      <c r="CA7" s="37">
        <v>101.26</v>
      </c>
      <c r="CB7" s="37">
        <v>150</v>
      </c>
      <c r="CC7" s="37">
        <v>150</v>
      </c>
      <c r="CD7" s="37">
        <v>150</v>
      </c>
      <c r="CE7" s="37">
        <v>150</v>
      </c>
      <c r="CF7" s="37">
        <v>150</v>
      </c>
      <c r="CG7" s="37">
        <v>149.57</v>
      </c>
      <c r="CH7" s="37">
        <v>168.44</v>
      </c>
      <c r="CI7" s="37">
        <v>166.81</v>
      </c>
      <c r="CJ7" s="37">
        <v>171.82</v>
      </c>
      <c r="CK7" s="37">
        <v>155.97999999999999</v>
      </c>
      <c r="CL7" s="37">
        <v>136.38999999999999</v>
      </c>
      <c r="CM7" s="37" t="s">
        <v>116</v>
      </c>
      <c r="CN7" s="37" t="s">
        <v>116</v>
      </c>
      <c r="CO7" s="37" t="s">
        <v>116</v>
      </c>
      <c r="CP7" s="37" t="s">
        <v>116</v>
      </c>
      <c r="CQ7" s="37" t="s">
        <v>116</v>
      </c>
      <c r="CR7" s="37">
        <v>19.95</v>
      </c>
      <c r="CS7" s="37" t="s">
        <v>116</v>
      </c>
      <c r="CT7" s="37" t="s">
        <v>116</v>
      </c>
      <c r="CU7" s="37">
        <v>40.83</v>
      </c>
      <c r="CV7" s="37" t="s">
        <v>116</v>
      </c>
      <c r="CW7" s="37">
        <v>60.13</v>
      </c>
      <c r="CX7" s="37">
        <v>81.849999999999994</v>
      </c>
      <c r="CY7" s="37">
        <v>83.17</v>
      </c>
      <c r="CZ7" s="37">
        <v>84.14</v>
      </c>
      <c r="DA7" s="37">
        <v>85.07</v>
      </c>
      <c r="DB7" s="37">
        <v>85.16</v>
      </c>
      <c r="DC7" s="37">
        <v>91.99</v>
      </c>
      <c r="DD7" s="37">
        <v>89.59</v>
      </c>
      <c r="DE7" s="37">
        <v>92.71</v>
      </c>
      <c r="DF7" s="37">
        <v>89.61</v>
      </c>
      <c r="DG7" s="37">
        <v>89.73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0.22</v>
      </c>
      <c r="EK7" s="37">
        <v>0</v>
      </c>
      <c r="EL7" s="37">
        <v>0</v>
      </c>
      <c r="EM7" s="37">
        <v>0.02</v>
      </c>
      <c r="EN7" s="37">
        <v>0</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2019-01-16T01:46:39Z</cp:lastPrinted>
  <dcterms:created xsi:type="dcterms:W3CDTF">2018-12-03T09:01:59Z</dcterms:created>
  <dcterms:modified xsi:type="dcterms:W3CDTF">2019-02-08T06:26:33Z</dcterms:modified>
  <cp:category/>
</cp:coreProperties>
</file>