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ojima\H30水道\県\経営比較分析表\"/>
    </mc:Choice>
  </mc:AlternateContent>
  <workbookProtection workbookAlgorithmName="SHA-512" workbookHashValue="CIPBLmmGhDvjJ+pXNflyfkD19CXmJq8htKsaVs4HQFubGTxtttTY+MVN0hzWCp6gXTZ+mOLpNswrhUK18IKXLA==" workbookSaltValue="tEYWLqjx03q8vKMRw869h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<sst xmlns="http://schemas.openxmlformats.org/spreadsheetml/2006/main" count="232" uniqueCount="120">
  <si>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</si>
  <si>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</si>
  <si>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</si>
  <si>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</si>
  <si>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</si>
  <si>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</si>
  <si>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</si>
  <si>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</si>
  <si>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</si>
  <si>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</si>
  <si>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</si>
  <si>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</si>
  <si>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</si>
  <si>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</si>
  <si>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</si>
  <si>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</si>
  <si>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</si>
  <si>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</si>
  <si>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</si>
  <si>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</si>
  <si>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</si>
  <si>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</si>
  <si>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</si>
  <si>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</si>
  <si>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</si>
  <si>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</si>
  <si>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</si>
  <si>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</si>
  <si>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</si>
  <si>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</si>
  <si>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</si>
  <si>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</si>
  <si>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</si>
  <si>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</si>
  <si>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</si>
  <si>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</si>
  <si>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</si>
  <si>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</si>
  <si>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</si>
  <si>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</si>
  <si>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</si>
  <si>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</si>
  <si>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</si>
  <si>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</si>
  <si>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</si>
  <si>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</si>
  <si>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</si>
  <si>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</si>
  <si>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</si>
  <si>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</si>
  <si>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</si>
  <si>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</si>
  <si>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</si>
  <si>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</si>
  <si>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</si>
  <si>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</si>
  <si>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</si>
  <si>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</si>
  <si>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</si>
  <si>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</si>
  <si>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</si>
  <si>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</si>
  <si>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</si>
  <si>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</si>
  <si>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</si>
  <si>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</si>
  <si>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</si>
  <si>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</si>
  <si>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</si>
  <si>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</si>
  <si>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</si>
  <si>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</si>
  <si>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</si>
  <si>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</si>
  <si>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</si>
  <si>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</si>
  <si>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</si>
  <si>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</si>
  <si>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</si>
  <si>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</si>
  <si>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</si>
  <si>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</si>
  <si>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</si>
  <si>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</si>
  <si>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</si>
  <si>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</si>
  <si>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</si>
  <si>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</si>
  <si>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</si>
  <si>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</si>
  <si>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</si>
  <si>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</si>
  <si>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</si>
  <si>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</si>
  <si>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</si>
  <si>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</si>
  <si>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</si>
  <si>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</si>
  <si>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</si>
  <si>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</si>
  <si>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</si>
  <si>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</si>
  <si>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</si>
  <si>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</si>
  <si>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</si>
  <si>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杉戸町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</si>
  <si>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</si>
  <si>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</si>
  <si>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</si>
  <si>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</si>
  <si>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</si>
  <si>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</si>
  <si>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</si>
  <si>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</si>
  <si>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</si>
  <si>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</si>
  <si>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</si>
  <si>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①経常収支は赤字が続いていたが、Ｈ２６年度か
ら、会計制度の変更により黒字となっている。しかし、有収水量の減少により類似団体平均値を下回っており、営業収支の改善が必要である。
②純損失については剰余金の取崩で対応をしている
ので、繰越欠損金は発生していない。Ｈ２６年度か
らは純利益が生じており、累積欠損金は発生しな
かった。
③流動比率については、平均値を上回っており、１
００％を上回っているため、短期的な債務に対する
支払能力は十分である。
④企業債残高対給水収益比率は平均を下回ってお
り、一定水準を保っている。
⑤料金回収率はＨ２６年度を除き、１００％を下
回っている。料金収入では賄えず、他の収入に依存
している。
⑥給水原価は経費の見直し等を行い、節減に努めて
いる。
⑦施設利用率は平均を上回っており、充分な水準を
有している。
⑧有収率は、平均を上回っており、充分な漏水対策
の効果が表れている。</t>
    <rPh sb="48" eb="50">
      <t>ユウシュウ</t>
    </rPh>
    <rPh sb="50" eb="52">
      <t>スイリョウ</t>
    </rPh>
    <rPh sb="53" eb="55">
      <t>ゲンショウ</t>
    </rPh>
    <rPh sb="58" eb="60">
      <t>ルイジ</t>
    </rPh>
    <rPh sb="60" eb="62">
      <t>ダンタイ</t>
    </rPh>
    <rPh sb="62" eb="65">
      <t>ヘイキンチ</t>
    </rPh>
    <rPh sb="66" eb="68">
      <t>シタマワ</t>
    </rPh>
    <rPh sb="73" eb="75">
      <t>エイギョウ</t>
    </rPh>
    <rPh sb="75" eb="77">
      <t>シュウシ</t>
    </rPh>
    <rPh sb="78" eb="80">
      <t>カイゼン</t>
    </rPh>
    <rPh sb="81" eb="83">
      <t>ヒツヨウ</t>
    </rPh>
    <phoneticPr fontId="16"/>
  </si>
  <si>
    <t xml:space="preserve">①有形固定資産減価償却率は平均をやや上回っており、施設や管路の老朽化が進んでいる。
②管路経年化率は平成２５年度に再調査し、実績値
を把握して、積極的に更新事業を実施したことで平均値と同程度まで改善した。
③管路更新率は年度によりばらつきがあるが、施設の老朽化・耐震化を計画的に行っており、全体的な投資額の中で着実な管路更新を実施している。
</t>
    <rPh sb="18" eb="19">
      <t>ウエ</t>
    </rPh>
    <rPh sb="72" eb="75">
      <t>セッキョクテキ</t>
    </rPh>
    <rPh sb="88" eb="91">
      <t>ヘイキンチ</t>
    </rPh>
    <rPh sb="92" eb="95">
      <t>ドウテイド</t>
    </rPh>
    <rPh sb="97" eb="99">
      <t>カイゼン</t>
    </rPh>
    <rPh sb="124" eb="126">
      <t>シセツ</t>
    </rPh>
    <rPh sb="127" eb="130">
      <t>ロウキュウカ</t>
    </rPh>
    <rPh sb="131" eb="134">
      <t>タイシンカ</t>
    </rPh>
    <rPh sb="135" eb="137">
      <t>ケイカク</t>
    </rPh>
    <rPh sb="137" eb="138">
      <t>テキ</t>
    </rPh>
    <rPh sb="145" eb="147">
      <t>ゼンタイ</t>
    </rPh>
    <rPh sb="147" eb="148">
      <t>テキ</t>
    </rPh>
    <rPh sb="149" eb="151">
      <t>トウシ</t>
    </rPh>
    <rPh sb="151" eb="152">
      <t>ガク</t>
    </rPh>
    <rPh sb="153" eb="154">
      <t>ナカ</t>
    </rPh>
    <rPh sb="155" eb="157">
      <t>チャクジツ</t>
    </rPh>
    <rPh sb="158" eb="160">
      <t>カンロ</t>
    </rPh>
    <rPh sb="160" eb="162">
      <t>コウシン</t>
    </rPh>
    <phoneticPr fontId="16"/>
  </si>
  <si>
    <t xml:space="preserve">給水原価が供給単価を上回っており、料金回収率が１００％を下回っている。また、平成9年度を最後に料金の見直しを実施していないことから、今後は、供給単価と給水原価の乖離及び老朽管の更新に対して財源確保を勘案し、料金の見直しを検討する予定である。
</t>
    <rPh sb="17" eb="19">
      <t>リョウキン</t>
    </rPh>
    <rPh sb="19" eb="21">
      <t>カイシュウ</t>
    </rPh>
    <rPh sb="21" eb="22">
      <t>リツ</t>
    </rPh>
    <rPh sb="28" eb="30">
      <t>シタマワ</t>
    </rPh>
    <rPh sb="70" eb="72">
      <t>キョウキュウ</t>
    </rPh>
    <rPh sb="72" eb="74">
      <t>タンカ</t>
    </rPh>
    <rPh sb="75" eb="77">
      <t>キュウスイ</t>
    </rPh>
    <rPh sb="77" eb="79">
      <t>ゲンカ</t>
    </rPh>
    <rPh sb="80" eb="82">
      <t>カイリ</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</si>
</sst>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0.12</c:v>
                </c:pt>
                <c:pt idx="1">
                  <c:v>0.72</c:v>
                </c:pt>
                <c:pt idx="2">
                  <c:v>7.0000000000000007E-2</c:v>
                </c:pt>
                <c:pt idx="3">
                  <c:v>0.09</c:v>
                </c:pt>
                <c:pt idx="4">
                  <c:v>0.54</c:v>
                </c:pt>
              </c:numCache>
            </c:numRef>
          </c:val>
          <c:extLst xmlns:c16r2="http://schemas.microsoft.com/office/drawing/2015/06/chart">
            <c:ext xmlns:c16="http://schemas.microsoft.com/office/drawing/2014/chart" uri="{C3380CC4-5D6E-409C-BE32-E72D297353CC}">
              <c16:uniqueId val="{00000000-8EBB-4901-8343-2BB6D7E2A175}"/>
            </c:ext>
          </c:extLst>
        </c:ser>
        <c:dLbls>
          <c:showLegendKey val="0"/>
          <c:showVal val="0"/>
          <c:showCatName val="0"/>
          <c:showSerName val="0"/>
          <c:showPercent val="0"/>
          <c:showBubbleSize val="0"/>
        </c:dLbls>
        <c:gapWidth val="150"/>
        <c:axId val="207783288"/>
        <c:axId val="20860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8EBB-4901-8343-2BB6D7E2A175}"/>
            </c:ext>
          </c:extLst>
        </c:ser>
        <c:dLbls>
          <c:showLegendKey val="0"/>
          <c:showVal val="0"/>
          <c:showCatName val="0"/>
          <c:showSerName val="0"/>
          <c:showPercent val="0"/>
          <c:showBubbleSize val="0"/>
        </c:dLbls>
        <c:marker val="1"/>
        <c:smooth val="0"/>
        <c:axId val="207783288"/>
        <c:axId val="208604760"/>
      </c:lineChart>
      <c:dateAx>
        <c:axId val="207783288"/>
        <c:scaling>
          <c:orientation val="minMax"/>
        </c:scaling>
        <c:delete val="1"/>
        <c:axPos val="b"/>
        <c:numFmt formatCode="ge" sourceLinked="1"/>
        <c:majorTickMark val="none"/>
        <c:minorTickMark val="none"/>
        <c:tickLblPos val="none"/>
        <c:crossAx val="208604760"/>
        <c:crosses val="autoZero"/>
        <c:auto val="1"/>
        <c:lblOffset val="100"/>
        <c:baseTimeUnit val="years"/>
      </c:dateAx>
      <c:valAx>
        <c:axId val="20860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8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68.41</c:v>
                </c:pt>
                <c:pt idx="1">
                  <c:v>67.19</c:v>
                </c:pt>
                <c:pt idx="2">
                  <c:v>66.59</c:v>
                </c:pt>
                <c:pt idx="3">
                  <c:v>66.27</c:v>
                </c:pt>
                <c:pt idx="4">
                  <c:v>66.2</c:v>
                </c:pt>
              </c:numCache>
            </c:numRef>
          </c:val>
          <c:extLst xmlns:c16r2="http://schemas.microsoft.com/office/drawing/2015/06/chart">
            <c:ext xmlns:c16="http://schemas.microsoft.com/office/drawing/2014/chart" uri="{C3380CC4-5D6E-409C-BE32-E72D297353CC}">
              <c16:uniqueId val="{00000000-A9D7-46AB-9241-AF2BDE48484E}"/>
            </c:ext>
          </c:extLst>
        </c:ser>
        <c:dLbls>
          <c:showLegendKey val="0"/>
          <c:showVal val="0"/>
          <c:showCatName val="0"/>
          <c:showSerName val="0"/>
          <c:showPercent val="0"/>
          <c:showBubbleSize val="0"/>
        </c:dLbls>
        <c:gapWidth val="150"/>
        <c:axId val="208756992"/>
        <c:axId val="20875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A9D7-46AB-9241-AF2BDE48484E}"/>
            </c:ext>
          </c:extLst>
        </c:ser>
        <c:dLbls>
          <c:showLegendKey val="0"/>
          <c:showVal val="0"/>
          <c:showCatName val="0"/>
          <c:showSerName val="0"/>
          <c:showPercent val="0"/>
          <c:showBubbleSize val="0"/>
        </c:dLbls>
        <c:marker val="1"/>
        <c:smooth val="0"/>
        <c:axId val="208756992"/>
        <c:axId val="208757384"/>
      </c:lineChart>
      <c:dateAx>
        <c:axId val="208756992"/>
        <c:scaling>
          <c:orientation val="minMax"/>
        </c:scaling>
        <c:delete val="1"/>
        <c:axPos val="b"/>
        <c:numFmt formatCode="ge" sourceLinked="1"/>
        <c:majorTickMark val="none"/>
        <c:minorTickMark val="none"/>
        <c:tickLblPos val="none"/>
        <c:crossAx val="208757384"/>
        <c:crosses val="autoZero"/>
        <c:auto val="1"/>
        <c:lblOffset val="100"/>
        <c:baseTimeUnit val="years"/>
      </c:dateAx>
      <c:valAx>
        <c:axId val="20875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93.72</c:v>
                </c:pt>
                <c:pt idx="1">
                  <c:v>93.57</c:v>
                </c:pt>
                <c:pt idx="2">
                  <c:v>93.07</c:v>
                </c:pt>
                <c:pt idx="3">
                  <c:v>92.67</c:v>
                </c:pt>
                <c:pt idx="4">
                  <c:v>92.62</c:v>
                </c:pt>
              </c:numCache>
            </c:numRef>
          </c:val>
          <c:extLst xmlns:c16r2="http://schemas.microsoft.com/office/drawing/2015/06/chart">
            <c:ext xmlns:c16="http://schemas.microsoft.com/office/drawing/2014/chart" uri="{C3380CC4-5D6E-409C-BE32-E72D297353CC}">
              <c16:uniqueId val="{00000000-46F1-4BC4-AF0F-592C3EF7682B}"/>
            </c:ext>
          </c:extLst>
        </c:ser>
        <c:dLbls>
          <c:showLegendKey val="0"/>
          <c:showVal val="0"/>
          <c:showCatName val="0"/>
          <c:showSerName val="0"/>
          <c:showPercent val="0"/>
          <c:showBubbleSize val="0"/>
        </c:dLbls>
        <c:gapWidth val="150"/>
        <c:axId val="208758560"/>
        <c:axId val="20875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46F1-4BC4-AF0F-592C3EF7682B}"/>
            </c:ext>
          </c:extLst>
        </c:ser>
        <c:dLbls>
          <c:showLegendKey val="0"/>
          <c:showVal val="0"/>
          <c:showCatName val="0"/>
          <c:showSerName val="0"/>
          <c:showPercent val="0"/>
          <c:showBubbleSize val="0"/>
        </c:dLbls>
        <c:marker val="1"/>
        <c:smooth val="0"/>
        <c:axId val="208758560"/>
        <c:axId val="208758952"/>
      </c:lineChart>
      <c:dateAx>
        <c:axId val="208758560"/>
        <c:scaling>
          <c:orientation val="minMax"/>
        </c:scaling>
        <c:delete val="1"/>
        <c:axPos val="b"/>
        <c:numFmt formatCode="ge" sourceLinked="1"/>
        <c:majorTickMark val="none"/>
        <c:minorTickMark val="none"/>
        <c:tickLblPos val="none"/>
        <c:crossAx val="208758952"/>
        <c:crosses val="autoZero"/>
        <c:auto val="1"/>
        <c:lblOffset val="100"/>
        <c:baseTimeUnit val="years"/>
      </c:dateAx>
      <c:valAx>
        <c:axId val="20875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98.14</c:v>
                </c:pt>
                <c:pt idx="1">
                  <c:v>111.55</c:v>
                </c:pt>
                <c:pt idx="2">
                  <c:v>108.02</c:v>
                </c:pt>
                <c:pt idx="3">
                  <c:v>102.63</c:v>
                </c:pt>
                <c:pt idx="4">
                  <c:v>107.57</c:v>
                </c:pt>
              </c:numCache>
            </c:numRef>
          </c:val>
          <c:extLst xmlns:c16r2="http://schemas.microsoft.com/office/drawing/2015/06/chart">
            <c:ext xmlns:c16="http://schemas.microsoft.com/office/drawing/2014/chart" uri="{C3380CC4-5D6E-409C-BE32-E72D297353CC}">
              <c16:uniqueId val="{00000000-14F2-4E13-A401-F84D7E7687DC}"/>
            </c:ext>
          </c:extLst>
        </c:ser>
        <c:dLbls>
          <c:showLegendKey val="0"/>
          <c:showVal val="0"/>
          <c:showCatName val="0"/>
          <c:showSerName val="0"/>
          <c:showPercent val="0"/>
          <c:showBubbleSize val="0"/>
        </c:dLbls>
        <c:gapWidth val="150"/>
        <c:axId val="208338120"/>
        <c:axId val="20760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14F2-4E13-A401-F84D7E7687DC}"/>
            </c:ext>
          </c:extLst>
        </c:ser>
        <c:dLbls>
          <c:showLegendKey val="0"/>
          <c:showVal val="0"/>
          <c:showCatName val="0"/>
          <c:showSerName val="0"/>
          <c:showPercent val="0"/>
          <c:showBubbleSize val="0"/>
        </c:dLbls>
        <c:marker val="1"/>
        <c:smooth val="0"/>
        <c:axId val="208338120"/>
        <c:axId val="207602408"/>
      </c:lineChart>
      <c:dateAx>
        <c:axId val="208338120"/>
        <c:scaling>
          <c:orientation val="minMax"/>
        </c:scaling>
        <c:delete val="1"/>
        <c:axPos val="b"/>
        <c:numFmt formatCode="ge" sourceLinked="1"/>
        <c:majorTickMark val="none"/>
        <c:minorTickMark val="none"/>
        <c:tickLblPos val="none"/>
        <c:crossAx val="207602408"/>
        <c:crosses val="autoZero"/>
        <c:auto val="1"/>
        <c:lblOffset val="100"/>
        <c:baseTimeUnit val="years"/>
      </c:dateAx>
      <c:valAx>
        <c:axId val="207602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33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41.62</c:v>
                </c:pt>
                <c:pt idx="1">
                  <c:v>43.22</c:v>
                </c:pt>
                <c:pt idx="2">
                  <c:v>45.13</c:v>
                </c:pt>
                <c:pt idx="3">
                  <c:v>46.97</c:v>
                </c:pt>
                <c:pt idx="4">
                  <c:v>48.63</c:v>
                </c:pt>
              </c:numCache>
            </c:numRef>
          </c:val>
          <c:extLst xmlns:c16r2="http://schemas.microsoft.com/office/drawing/2015/06/chart">
            <c:ext xmlns:c16="http://schemas.microsoft.com/office/drawing/2014/chart" uri="{C3380CC4-5D6E-409C-BE32-E72D297353CC}">
              <c16:uniqueId val="{00000000-32CE-4C25-BEB6-2ACB0F4BBC5B}"/>
            </c:ext>
          </c:extLst>
        </c:ser>
        <c:dLbls>
          <c:showLegendKey val="0"/>
          <c:showVal val="0"/>
          <c:showCatName val="0"/>
          <c:showSerName val="0"/>
          <c:showPercent val="0"/>
          <c:showBubbleSize val="0"/>
        </c:dLbls>
        <c:gapWidth val="150"/>
        <c:axId val="207594136"/>
        <c:axId val="20842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32CE-4C25-BEB6-2ACB0F4BBC5B}"/>
            </c:ext>
          </c:extLst>
        </c:ser>
        <c:dLbls>
          <c:showLegendKey val="0"/>
          <c:showVal val="0"/>
          <c:showCatName val="0"/>
          <c:showSerName val="0"/>
          <c:showPercent val="0"/>
          <c:showBubbleSize val="0"/>
        </c:dLbls>
        <c:marker val="1"/>
        <c:smooth val="0"/>
        <c:axId val="207594136"/>
        <c:axId val="208429656"/>
      </c:lineChart>
      <c:dateAx>
        <c:axId val="207594136"/>
        <c:scaling>
          <c:orientation val="minMax"/>
        </c:scaling>
        <c:delete val="1"/>
        <c:axPos val="b"/>
        <c:numFmt formatCode="ge" sourceLinked="1"/>
        <c:majorTickMark val="none"/>
        <c:minorTickMark val="none"/>
        <c:tickLblPos val="none"/>
        <c:crossAx val="208429656"/>
        <c:crosses val="autoZero"/>
        <c:auto val="1"/>
        <c:lblOffset val="100"/>
        <c:baseTimeUnit val="years"/>
      </c:dateAx>
      <c:valAx>
        <c:axId val="20842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9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14.54</c:v>
                </c:pt>
                <c:pt idx="1">
                  <c:v>16.739999999999998</c:v>
                </c:pt>
                <c:pt idx="2">
                  <c:v>16.649999999999999</c:v>
                </c:pt>
                <c:pt idx="3">
                  <c:v>11.02</c:v>
                </c:pt>
                <c:pt idx="4">
                  <c:v>12.19</c:v>
                </c:pt>
              </c:numCache>
            </c:numRef>
          </c:val>
          <c:extLst xmlns:c16r2="http://schemas.microsoft.com/office/drawing/2015/06/chart">
            <c:ext xmlns:c16="http://schemas.microsoft.com/office/drawing/2014/chart" uri="{C3380CC4-5D6E-409C-BE32-E72D297353CC}">
              <c16:uniqueId val="{00000000-2F86-44FE-B4DE-349D8445DFE2}"/>
            </c:ext>
          </c:extLst>
        </c:ser>
        <c:dLbls>
          <c:showLegendKey val="0"/>
          <c:showVal val="0"/>
          <c:showCatName val="0"/>
          <c:showSerName val="0"/>
          <c:showPercent val="0"/>
          <c:showBubbleSize val="0"/>
        </c:dLbls>
        <c:gapWidth val="150"/>
        <c:axId val="208444248"/>
        <c:axId val="20844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2F86-44FE-B4DE-349D8445DFE2}"/>
            </c:ext>
          </c:extLst>
        </c:ser>
        <c:dLbls>
          <c:showLegendKey val="0"/>
          <c:showVal val="0"/>
          <c:showCatName val="0"/>
          <c:showSerName val="0"/>
          <c:showPercent val="0"/>
          <c:showBubbleSize val="0"/>
        </c:dLbls>
        <c:marker val="1"/>
        <c:smooth val="0"/>
        <c:axId val="208444248"/>
        <c:axId val="208445680"/>
      </c:lineChart>
      <c:dateAx>
        <c:axId val="208444248"/>
        <c:scaling>
          <c:orientation val="minMax"/>
        </c:scaling>
        <c:delete val="1"/>
        <c:axPos val="b"/>
        <c:numFmt formatCode="ge" sourceLinked="1"/>
        <c:majorTickMark val="none"/>
        <c:minorTickMark val="none"/>
        <c:tickLblPos val="none"/>
        <c:crossAx val="208445680"/>
        <c:crosses val="autoZero"/>
        <c:auto val="1"/>
        <c:lblOffset val="100"/>
        <c:baseTimeUnit val="years"/>
      </c:dateAx>
      <c:valAx>
        <c:axId val="20844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4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1.95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21-47B4-A573-DFB6210DBA60}"/>
            </c:ext>
          </c:extLst>
        </c:ser>
        <c:dLbls>
          <c:showLegendKey val="0"/>
          <c:showVal val="0"/>
          <c:showCatName val="0"/>
          <c:showSerName val="0"/>
          <c:showPercent val="0"/>
          <c:showBubbleSize val="0"/>
        </c:dLbls>
        <c:gapWidth val="150"/>
        <c:axId val="208446856"/>
        <c:axId val="20844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EC21-47B4-A573-DFB6210DBA60}"/>
            </c:ext>
          </c:extLst>
        </c:ser>
        <c:dLbls>
          <c:showLegendKey val="0"/>
          <c:showVal val="0"/>
          <c:showCatName val="0"/>
          <c:showSerName val="0"/>
          <c:showPercent val="0"/>
          <c:showBubbleSize val="0"/>
        </c:dLbls>
        <c:marker val="1"/>
        <c:smooth val="0"/>
        <c:axId val="208446856"/>
        <c:axId val="208447248"/>
      </c:lineChart>
      <c:dateAx>
        <c:axId val="208446856"/>
        <c:scaling>
          <c:orientation val="minMax"/>
        </c:scaling>
        <c:delete val="1"/>
        <c:axPos val="b"/>
        <c:numFmt formatCode="ge" sourceLinked="1"/>
        <c:majorTickMark val="none"/>
        <c:minorTickMark val="none"/>
        <c:tickLblPos val="none"/>
        <c:crossAx val="208447248"/>
        <c:crosses val="autoZero"/>
        <c:auto val="1"/>
        <c:lblOffset val="100"/>
        <c:baseTimeUnit val="years"/>
      </c:dateAx>
      <c:valAx>
        <c:axId val="20844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44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984.76</c:v>
                </c:pt>
                <c:pt idx="1">
                  <c:v>629.84</c:v>
                </c:pt>
                <c:pt idx="2">
                  <c:v>534.25</c:v>
                </c:pt>
                <c:pt idx="3">
                  <c:v>505.41</c:v>
                </c:pt>
                <c:pt idx="4">
                  <c:v>699.71</c:v>
                </c:pt>
              </c:numCache>
            </c:numRef>
          </c:val>
          <c:extLst xmlns:c16r2="http://schemas.microsoft.com/office/drawing/2015/06/chart">
            <c:ext xmlns:c16="http://schemas.microsoft.com/office/drawing/2014/chart" uri="{C3380CC4-5D6E-409C-BE32-E72D297353CC}">
              <c16:uniqueId val="{00000000-3B10-4564-9E90-548DEE2E880C}"/>
            </c:ext>
          </c:extLst>
        </c:ser>
        <c:dLbls>
          <c:showLegendKey val="0"/>
          <c:showVal val="0"/>
          <c:showCatName val="0"/>
          <c:showSerName val="0"/>
          <c:showPercent val="0"/>
          <c:showBubbleSize val="0"/>
        </c:dLbls>
        <c:gapWidth val="150"/>
        <c:axId val="208448424"/>
        <c:axId val="20844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3B10-4564-9E90-548DEE2E880C}"/>
            </c:ext>
          </c:extLst>
        </c:ser>
        <c:dLbls>
          <c:showLegendKey val="0"/>
          <c:showVal val="0"/>
          <c:showCatName val="0"/>
          <c:showSerName val="0"/>
          <c:showPercent val="0"/>
          <c:showBubbleSize val="0"/>
        </c:dLbls>
        <c:marker val="1"/>
        <c:smooth val="0"/>
        <c:axId val="208448424"/>
        <c:axId val="208448816"/>
      </c:lineChart>
      <c:dateAx>
        <c:axId val="208448424"/>
        <c:scaling>
          <c:orientation val="minMax"/>
        </c:scaling>
        <c:delete val="1"/>
        <c:axPos val="b"/>
        <c:numFmt formatCode="ge" sourceLinked="1"/>
        <c:majorTickMark val="none"/>
        <c:minorTickMark val="none"/>
        <c:tickLblPos val="none"/>
        <c:crossAx val="208448816"/>
        <c:crosses val="autoZero"/>
        <c:auto val="1"/>
        <c:lblOffset val="100"/>
        <c:baseTimeUnit val="years"/>
      </c:dateAx>
      <c:valAx>
        <c:axId val="20844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44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182.04</c:v>
                </c:pt>
                <c:pt idx="1">
                  <c:v>185.23</c:v>
                </c:pt>
                <c:pt idx="2">
                  <c:v>174.62</c:v>
                </c:pt>
                <c:pt idx="3">
                  <c:v>172.93</c:v>
                </c:pt>
                <c:pt idx="4">
                  <c:v>172.67</c:v>
                </c:pt>
              </c:numCache>
            </c:numRef>
          </c:val>
          <c:extLst xmlns:c16r2="http://schemas.microsoft.com/office/drawing/2015/06/chart">
            <c:ext xmlns:c16="http://schemas.microsoft.com/office/drawing/2014/chart" uri="{C3380CC4-5D6E-409C-BE32-E72D297353CC}">
              <c16:uniqueId val="{00000000-9C0E-4A24-82DD-21A8860C32AC}"/>
            </c:ext>
          </c:extLst>
        </c:ser>
        <c:dLbls>
          <c:showLegendKey val="0"/>
          <c:showVal val="0"/>
          <c:showCatName val="0"/>
          <c:showSerName val="0"/>
          <c:showPercent val="0"/>
          <c:showBubbleSize val="0"/>
        </c:dLbls>
        <c:gapWidth val="150"/>
        <c:axId val="208875912"/>
        <c:axId val="20887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9C0E-4A24-82DD-21A8860C32AC}"/>
            </c:ext>
          </c:extLst>
        </c:ser>
        <c:dLbls>
          <c:showLegendKey val="0"/>
          <c:showVal val="0"/>
          <c:showCatName val="0"/>
          <c:showSerName val="0"/>
          <c:showPercent val="0"/>
          <c:showBubbleSize val="0"/>
        </c:dLbls>
        <c:marker val="1"/>
        <c:smooth val="0"/>
        <c:axId val="208875912"/>
        <c:axId val="208876304"/>
      </c:lineChart>
      <c:dateAx>
        <c:axId val="208875912"/>
        <c:scaling>
          <c:orientation val="minMax"/>
        </c:scaling>
        <c:delete val="1"/>
        <c:axPos val="b"/>
        <c:numFmt formatCode="ge" sourceLinked="1"/>
        <c:majorTickMark val="none"/>
        <c:minorTickMark val="none"/>
        <c:tickLblPos val="none"/>
        <c:crossAx val="208876304"/>
        <c:crosses val="autoZero"/>
        <c:auto val="1"/>
        <c:lblOffset val="100"/>
        <c:baseTimeUnit val="years"/>
      </c:dateAx>
      <c:valAx>
        <c:axId val="20887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87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83.3</c:v>
                </c:pt>
                <c:pt idx="1">
                  <c:v>101.08</c:v>
                </c:pt>
                <c:pt idx="2">
                  <c:v>94.73</c:v>
                </c:pt>
                <c:pt idx="3">
                  <c:v>91.39</c:v>
                </c:pt>
                <c:pt idx="4">
                  <c:v>94.48</c:v>
                </c:pt>
              </c:numCache>
            </c:numRef>
          </c:val>
          <c:extLst xmlns:c16r2="http://schemas.microsoft.com/office/drawing/2015/06/chart">
            <c:ext xmlns:c16="http://schemas.microsoft.com/office/drawing/2014/chart" uri="{C3380CC4-5D6E-409C-BE32-E72D297353CC}">
              <c16:uniqueId val="{00000000-F618-4B64-B9CC-1280B21486CB}"/>
            </c:ext>
          </c:extLst>
        </c:ser>
        <c:dLbls>
          <c:showLegendKey val="0"/>
          <c:showVal val="0"/>
          <c:showCatName val="0"/>
          <c:showSerName val="0"/>
          <c:showPercent val="0"/>
          <c:showBubbleSize val="0"/>
        </c:dLbls>
        <c:gapWidth val="150"/>
        <c:axId val="208877480"/>
        <c:axId val="20887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F618-4B64-B9CC-1280B21486CB}"/>
            </c:ext>
          </c:extLst>
        </c:ser>
        <c:dLbls>
          <c:showLegendKey val="0"/>
          <c:showVal val="0"/>
          <c:showCatName val="0"/>
          <c:showSerName val="0"/>
          <c:showPercent val="0"/>
          <c:showBubbleSize val="0"/>
        </c:dLbls>
        <c:marker val="1"/>
        <c:smooth val="0"/>
        <c:axId val="208877480"/>
        <c:axId val="208877872"/>
      </c:lineChart>
      <c:dateAx>
        <c:axId val="208877480"/>
        <c:scaling>
          <c:orientation val="minMax"/>
        </c:scaling>
        <c:delete val="1"/>
        <c:axPos val="b"/>
        <c:numFmt formatCode="ge" sourceLinked="1"/>
        <c:majorTickMark val="none"/>
        <c:minorTickMark val="none"/>
        <c:tickLblPos val="none"/>
        <c:crossAx val="208877872"/>
        <c:crosses val="autoZero"/>
        <c:auto val="1"/>
        <c:lblOffset val="100"/>
        <c:baseTimeUnit val="years"/>
      </c:dateAx>
      <c:valAx>
        <c:axId val="20887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7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189.77</c:v>
                </c:pt>
                <c:pt idx="1">
                  <c:v>156.93</c:v>
                </c:pt>
                <c:pt idx="2">
                  <c:v>166.76</c:v>
                </c:pt>
                <c:pt idx="3">
                  <c:v>172.88</c:v>
                </c:pt>
                <c:pt idx="4">
                  <c:v>168.03</c:v>
                </c:pt>
              </c:numCache>
            </c:numRef>
          </c:val>
          <c:extLst xmlns:c16r2="http://schemas.microsoft.com/office/drawing/2015/06/chart">
            <c:ext xmlns:c16="http://schemas.microsoft.com/office/drawing/2014/chart" uri="{C3380CC4-5D6E-409C-BE32-E72D297353CC}">
              <c16:uniqueId val="{00000000-79FC-4F73-A187-0A91AECEB92C}"/>
            </c:ext>
          </c:extLst>
        </c:ser>
        <c:dLbls>
          <c:showLegendKey val="0"/>
          <c:showVal val="0"/>
          <c:showCatName val="0"/>
          <c:showSerName val="0"/>
          <c:showPercent val="0"/>
          <c:showBubbleSize val="0"/>
        </c:dLbls>
        <c:gapWidth val="150"/>
        <c:axId val="208879048"/>
        <c:axId val="20875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79FC-4F73-A187-0A91AECEB92C}"/>
            </c:ext>
          </c:extLst>
        </c:ser>
        <c:dLbls>
          <c:showLegendKey val="0"/>
          <c:showVal val="0"/>
          <c:showCatName val="0"/>
          <c:showSerName val="0"/>
          <c:showPercent val="0"/>
          <c:showBubbleSize val="0"/>
        </c:dLbls>
        <c:marker val="1"/>
        <c:smooth val="0"/>
        <c:axId val="208879048"/>
        <c:axId val="208755816"/>
      </c:lineChart>
      <c:dateAx>
        <c:axId val="208879048"/>
        <c:scaling>
          <c:orientation val="minMax"/>
        </c:scaling>
        <c:delete val="1"/>
        <c:axPos val="b"/>
        <c:numFmt formatCode="ge" sourceLinked="1"/>
        <c:majorTickMark val="none"/>
        <c:minorTickMark val="none"/>
        <c:tickLblPos val="none"/>
        <c:crossAx val="208755816"/>
        <c:crosses val="autoZero"/>
        <c:auto val="1"/>
        <c:lblOffset val="100"/>
        <c:baseTimeUnit val="years"/>
      </c:dateAx>
      <c:valAx>
        <c:axId val="20875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7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埼玉県　杉戸町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45432</v>
      </c>
      <c r="AM8" s="59"/>
      <c r="AN8" s="59"/>
      <c r="AO8" s="59"/>
      <c r="AP8" s="59"/>
      <c r="AQ8" s="59"/>
      <c r="AR8" s="59"/>
      <c r="AS8" s="59"/>
      <c r="AT8" s="50">
        <f>データ!$S$6</f>
        <v>30.03</v>
      </c>
      <c r="AU8" s="51"/>
      <c r="AV8" s="51"/>
      <c r="AW8" s="51"/>
      <c r="AX8" s="51"/>
      <c r="AY8" s="51"/>
      <c r="AZ8" s="51"/>
      <c r="BA8" s="51"/>
      <c r="BB8" s="52">
        <f>データ!$T$6</f>
        <v>1512.89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82.93</v>
      </c>
      <c r="J10" s="51"/>
      <c r="K10" s="51"/>
      <c r="L10" s="51"/>
      <c r="M10" s="51"/>
      <c r="N10" s="51"/>
      <c r="O10" s="62"/>
      <c r="P10" s="52">
        <f>データ!$P$6</f>
        <v>99.93</v>
      </c>
      <c r="Q10" s="52"/>
      <c r="R10" s="52"/>
      <c r="S10" s="52"/>
      <c r="T10" s="52"/>
      <c r="U10" s="52"/>
      <c r="V10" s="52"/>
      <c r="W10" s="59">
        <f>データ!$Q$6</f>
        <v>2754</v>
      </c>
      <c r="X10" s="59"/>
      <c r="Y10" s="59"/>
      <c r="Z10" s="59"/>
      <c r="AA10" s="59"/>
      <c r="AB10" s="59"/>
      <c r="AC10" s="59"/>
      <c r="AD10" s="2"/>
      <c r="AE10" s="2"/>
      <c r="AF10" s="2"/>
      <c r="AG10" s="2"/>
      <c r="AH10" s="4"/>
      <c r="AI10" s="4"/>
      <c r="AJ10" s="4"/>
      <c r="AK10" s="4"/>
      <c r="AL10" s="59">
        <f>データ!$U$6</f>
        <v>45325</v>
      </c>
      <c r="AM10" s="59"/>
      <c r="AN10" s="59"/>
      <c r="AO10" s="59"/>
      <c r="AP10" s="59"/>
      <c r="AQ10" s="59"/>
      <c r="AR10" s="59"/>
      <c r="AS10" s="59"/>
      <c r="AT10" s="50">
        <f>データ!$V$6</f>
        <v>30.03</v>
      </c>
      <c r="AU10" s="51"/>
      <c r="AV10" s="51"/>
      <c r="AW10" s="51"/>
      <c r="AX10" s="51"/>
      <c r="AY10" s="51"/>
      <c r="AZ10" s="51"/>
      <c r="BA10" s="51"/>
      <c r="BB10" s="52">
        <f>データ!$W$6</f>
        <v>1509.32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P08lN0WxbiaiylDsMc7bL3bj+7LILycpFOB44u/yWtjNsXfJ21IaBhDmhuaBhLhIvF9BzfkBxHEiK+fYl/kyg==" saltValue="nB+9gB4dpfDgrcMole1uA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114642</v>
      </c>
      <c r="D6" s="33">
        <f t="shared" si="3"/>
        <v>46</v>
      </c>
      <c r="E6" s="33">
        <f t="shared" si="3"/>
        <v>1</v>
      </c>
      <c r="F6" s="33">
        <f t="shared" si="3"/>
        <v>0</v>
      </c>
      <c r="G6" s="33">
        <f t="shared" si="3"/>
        <v>1</v>
      </c>
      <c r="H6" s="33" t="str">
        <f t="shared" si="3"/>
        <v>埼玉県　杉戸町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82.93</v>
      </c>
      <c r="P6" s="34">
        <f t="shared" si="3"/>
        <v>99.93</v>
      </c>
      <c r="Q6" s="34">
        <f t="shared" si="3"/>
        <v>2754</v>
      </c>
      <c r="R6" s="34">
        <f t="shared" si="3"/>
        <v>45432</v>
      </c>
      <c r="S6" s="34">
        <f t="shared" si="3"/>
        <v>30.03</v>
      </c>
      <c r="T6" s="34">
        <f t="shared" si="3"/>
        <v>1512.89</v>
      </c>
      <c r="U6" s="34">
        <f t="shared" si="3"/>
        <v>45325</v>
      </c>
      <c r="V6" s="34">
        <f t="shared" si="3"/>
        <v>30.03</v>
      </c>
      <c r="W6" s="34">
        <f t="shared" si="3"/>
        <v>1509.32</v>
      </c>
      <c r="X6" s="35">
        <f>IF(X7="",NA(),X7)</f>
        <v>98.14</v>
      </c>
      <c r="Y6" s="35">
        <f t="shared" ref="Y6:AG6" si="4">IF(Y7="",NA(),Y7)</f>
        <v>111.55</v>
      </c>
      <c r="Z6" s="35">
        <f t="shared" si="4"/>
        <v>108.02</v>
      </c>
      <c r="AA6" s="35">
        <f t="shared" si="4"/>
        <v>102.63</v>
      </c>
      <c r="AB6" s="35">
        <f t="shared" si="4"/>
        <v>107.57</v>
      </c>
      <c r="AC6" s="35">
        <f t="shared" si="4"/>
        <v>106.89</v>
      </c>
      <c r="AD6" s="35">
        <f t="shared" si="4"/>
        <v>109.04</v>
      </c>
      <c r="AE6" s="35">
        <f t="shared" si="4"/>
        <v>109.64</v>
      </c>
      <c r="AF6" s="35">
        <f t="shared" si="4"/>
        <v>110.95</v>
      </c>
      <c r="AG6" s="35">
        <f t="shared" si="4"/>
        <v>110.68</v>
      </c>
      <c r="AH6" s="34" t="str">
        <f>IF(AH7="","",IF(AH7="-","【-】","【"&amp;SUBSTITUTE(TEXT(AH7,"#,##0.00"),"-","△")&amp;"】"))</f>
        <v>【113.39】</v>
      </c>
      <c r="AI6" s="35">
        <f>IF(AI7="",NA(),AI7)</f>
        <v>1.95</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984.76</v>
      </c>
      <c r="AU6" s="35">
        <f t="shared" ref="AU6:BC6" si="6">IF(AU7="",NA(),AU7)</f>
        <v>629.84</v>
      </c>
      <c r="AV6" s="35">
        <f t="shared" si="6"/>
        <v>534.25</v>
      </c>
      <c r="AW6" s="35">
        <f t="shared" si="6"/>
        <v>505.41</v>
      </c>
      <c r="AX6" s="35">
        <f t="shared" si="6"/>
        <v>699.71</v>
      </c>
      <c r="AY6" s="35">
        <f t="shared" si="6"/>
        <v>909.68</v>
      </c>
      <c r="AZ6" s="35">
        <f t="shared" si="6"/>
        <v>382.09</v>
      </c>
      <c r="BA6" s="35">
        <f t="shared" si="6"/>
        <v>371.31</v>
      </c>
      <c r="BB6" s="35">
        <f t="shared" si="6"/>
        <v>377.63</v>
      </c>
      <c r="BC6" s="35">
        <f t="shared" si="6"/>
        <v>357.34</v>
      </c>
      <c r="BD6" s="34" t="str">
        <f>IF(BD7="","",IF(BD7="-","【-】","【"&amp;SUBSTITUTE(TEXT(BD7,"#,##0.00"),"-","△")&amp;"】"))</f>
        <v>【264.34】</v>
      </c>
      <c r="BE6" s="35">
        <f>IF(BE7="",NA(),BE7)</f>
        <v>182.04</v>
      </c>
      <c r="BF6" s="35">
        <f t="shared" ref="BF6:BN6" si="7">IF(BF7="",NA(),BF7)</f>
        <v>185.23</v>
      </c>
      <c r="BG6" s="35">
        <f t="shared" si="7"/>
        <v>174.62</v>
      </c>
      <c r="BH6" s="35">
        <f t="shared" si="7"/>
        <v>172.93</v>
      </c>
      <c r="BI6" s="35">
        <f t="shared" si="7"/>
        <v>172.67</v>
      </c>
      <c r="BJ6" s="35">
        <f t="shared" si="7"/>
        <v>382.65</v>
      </c>
      <c r="BK6" s="35">
        <f t="shared" si="7"/>
        <v>385.06</v>
      </c>
      <c r="BL6" s="35">
        <f t="shared" si="7"/>
        <v>373.09</v>
      </c>
      <c r="BM6" s="35">
        <f t="shared" si="7"/>
        <v>364.71</v>
      </c>
      <c r="BN6" s="35">
        <f t="shared" si="7"/>
        <v>373.69</v>
      </c>
      <c r="BO6" s="34" t="str">
        <f>IF(BO7="","",IF(BO7="-","【-】","【"&amp;SUBSTITUTE(TEXT(BO7,"#,##0.00"),"-","△")&amp;"】"))</f>
        <v>【274.27】</v>
      </c>
      <c r="BP6" s="35">
        <f>IF(BP7="",NA(),BP7)</f>
        <v>83.3</v>
      </c>
      <c r="BQ6" s="35">
        <f t="shared" ref="BQ6:BY6" si="8">IF(BQ7="",NA(),BQ7)</f>
        <v>101.08</v>
      </c>
      <c r="BR6" s="35">
        <f t="shared" si="8"/>
        <v>94.73</v>
      </c>
      <c r="BS6" s="35">
        <f t="shared" si="8"/>
        <v>91.39</v>
      </c>
      <c r="BT6" s="35">
        <f t="shared" si="8"/>
        <v>94.48</v>
      </c>
      <c r="BU6" s="35">
        <f t="shared" si="8"/>
        <v>96.1</v>
      </c>
      <c r="BV6" s="35">
        <f t="shared" si="8"/>
        <v>99.07</v>
      </c>
      <c r="BW6" s="35">
        <f t="shared" si="8"/>
        <v>99.99</v>
      </c>
      <c r="BX6" s="35">
        <f t="shared" si="8"/>
        <v>100.65</v>
      </c>
      <c r="BY6" s="35">
        <f t="shared" si="8"/>
        <v>99.87</v>
      </c>
      <c r="BZ6" s="34" t="str">
        <f>IF(BZ7="","",IF(BZ7="-","【-】","【"&amp;SUBSTITUTE(TEXT(BZ7,"#,##0.00"),"-","△")&amp;"】"))</f>
        <v>【104.36】</v>
      </c>
      <c r="CA6" s="35">
        <f>IF(CA7="",NA(),CA7)</f>
        <v>189.77</v>
      </c>
      <c r="CB6" s="35">
        <f t="shared" ref="CB6:CJ6" si="9">IF(CB7="",NA(),CB7)</f>
        <v>156.93</v>
      </c>
      <c r="CC6" s="35">
        <f t="shared" si="9"/>
        <v>166.76</v>
      </c>
      <c r="CD6" s="35">
        <f t="shared" si="9"/>
        <v>172.88</v>
      </c>
      <c r="CE6" s="35">
        <f t="shared" si="9"/>
        <v>168.03</v>
      </c>
      <c r="CF6" s="35">
        <f t="shared" si="9"/>
        <v>178.39</v>
      </c>
      <c r="CG6" s="35">
        <f t="shared" si="9"/>
        <v>173.03</v>
      </c>
      <c r="CH6" s="35">
        <f t="shared" si="9"/>
        <v>171.15</v>
      </c>
      <c r="CI6" s="35">
        <f t="shared" si="9"/>
        <v>170.19</v>
      </c>
      <c r="CJ6" s="35">
        <f t="shared" si="9"/>
        <v>171.81</v>
      </c>
      <c r="CK6" s="34" t="str">
        <f>IF(CK7="","",IF(CK7="-","【-】","【"&amp;SUBSTITUTE(TEXT(CK7,"#,##0.00"),"-","△")&amp;"】"))</f>
        <v>【165.71】</v>
      </c>
      <c r="CL6" s="35">
        <f>IF(CL7="",NA(),CL7)</f>
        <v>68.41</v>
      </c>
      <c r="CM6" s="35">
        <f t="shared" ref="CM6:CU6" si="10">IF(CM7="",NA(),CM7)</f>
        <v>67.19</v>
      </c>
      <c r="CN6" s="35">
        <f t="shared" si="10"/>
        <v>66.59</v>
      </c>
      <c r="CO6" s="35">
        <f t="shared" si="10"/>
        <v>66.27</v>
      </c>
      <c r="CP6" s="35">
        <f t="shared" si="10"/>
        <v>66.2</v>
      </c>
      <c r="CQ6" s="35">
        <f t="shared" si="10"/>
        <v>59.23</v>
      </c>
      <c r="CR6" s="35">
        <f t="shared" si="10"/>
        <v>58.58</v>
      </c>
      <c r="CS6" s="35">
        <f t="shared" si="10"/>
        <v>58.53</v>
      </c>
      <c r="CT6" s="35">
        <f t="shared" si="10"/>
        <v>59.01</v>
      </c>
      <c r="CU6" s="35">
        <f t="shared" si="10"/>
        <v>60.03</v>
      </c>
      <c r="CV6" s="34" t="str">
        <f>IF(CV7="","",IF(CV7="-","【-】","【"&amp;SUBSTITUTE(TEXT(CV7,"#,##0.00"),"-","△")&amp;"】"))</f>
        <v>【60.41】</v>
      </c>
      <c r="CW6" s="35">
        <f>IF(CW7="",NA(),CW7)</f>
        <v>93.72</v>
      </c>
      <c r="CX6" s="35">
        <f t="shared" ref="CX6:DF6" si="11">IF(CX7="",NA(),CX7)</f>
        <v>93.57</v>
      </c>
      <c r="CY6" s="35">
        <f t="shared" si="11"/>
        <v>93.07</v>
      </c>
      <c r="CZ6" s="35">
        <f t="shared" si="11"/>
        <v>92.67</v>
      </c>
      <c r="DA6" s="35">
        <f t="shared" si="11"/>
        <v>92.62</v>
      </c>
      <c r="DB6" s="35">
        <f t="shared" si="11"/>
        <v>85.53</v>
      </c>
      <c r="DC6" s="35">
        <f t="shared" si="11"/>
        <v>85.23</v>
      </c>
      <c r="DD6" s="35">
        <f t="shared" si="11"/>
        <v>85.26</v>
      </c>
      <c r="DE6" s="35">
        <f t="shared" si="11"/>
        <v>85.37</v>
      </c>
      <c r="DF6" s="35">
        <f t="shared" si="11"/>
        <v>84.81</v>
      </c>
      <c r="DG6" s="34" t="str">
        <f>IF(DG7="","",IF(DG7="-","【-】","【"&amp;SUBSTITUTE(TEXT(DG7,"#,##0.00"),"-","△")&amp;"】"))</f>
        <v>【89.93】</v>
      </c>
      <c r="DH6" s="35">
        <f>IF(DH7="",NA(),DH7)</f>
        <v>41.62</v>
      </c>
      <c r="DI6" s="35">
        <f t="shared" ref="DI6:DQ6" si="12">IF(DI7="",NA(),DI7)</f>
        <v>43.22</v>
      </c>
      <c r="DJ6" s="35">
        <f t="shared" si="12"/>
        <v>45.13</v>
      </c>
      <c r="DK6" s="35">
        <f t="shared" si="12"/>
        <v>46.97</v>
      </c>
      <c r="DL6" s="35">
        <f t="shared" si="12"/>
        <v>48.63</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14.54</v>
      </c>
      <c r="DT6" s="35">
        <f t="shared" ref="DT6:EB6" si="13">IF(DT7="",NA(),DT7)</f>
        <v>16.739999999999998</v>
      </c>
      <c r="DU6" s="35">
        <f t="shared" si="13"/>
        <v>16.649999999999999</v>
      </c>
      <c r="DV6" s="35">
        <f t="shared" si="13"/>
        <v>11.02</v>
      </c>
      <c r="DW6" s="35">
        <f t="shared" si="13"/>
        <v>12.19</v>
      </c>
      <c r="DX6" s="35">
        <f t="shared" si="13"/>
        <v>8.39</v>
      </c>
      <c r="DY6" s="35">
        <f t="shared" si="13"/>
        <v>10.09</v>
      </c>
      <c r="DZ6" s="35">
        <f t="shared" si="13"/>
        <v>10.54</v>
      </c>
      <c r="EA6" s="35">
        <f t="shared" si="13"/>
        <v>12.03</v>
      </c>
      <c r="EB6" s="35">
        <f t="shared" si="13"/>
        <v>12.19</v>
      </c>
      <c r="EC6" s="34" t="str">
        <f>IF(EC7="","",IF(EC7="-","【-】","【"&amp;SUBSTITUTE(TEXT(EC7,"#,##0.00"),"-","△")&amp;"】"))</f>
        <v>【15.89】</v>
      </c>
      <c r="ED6" s="35">
        <f>IF(ED7="",NA(),ED7)</f>
        <v>0.12</v>
      </c>
      <c r="EE6" s="35">
        <f t="shared" ref="EE6:EM6" si="14">IF(EE7="",NA(),EE7)</f>
        <v>0.72</v>
      </c>
      <c r="EF6" s="35">
        <f t="shared" si="14"/>
        <v>7.0000000000000007E-2</v>
      </c>
      <c r="EG6" s="35">
        <f t="shared" si="14"/>
        <v>0.09</v>
      </c>
      <c r="EH6" s="35">
        <f t="shared" si="14"/>
        <v>0.54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114642</v>
      </c>
      <c r="D7" s="37">
        <v>46</v>
      </c>
      <c r="E7" s="37">
        <v>1</v>
      </c>
      <c r="F7" s="37">
        <v>0</v>
      </c>
      <c r="G7" s="37">
        <v>1</v>
      </c>
      <c r="H7" s="37" t="s">
        <v>105</v>
      </c>
      <c r="I7" s="37" t="s">
        <v>106</v>
      </c>
      <c r="J7" s="37" t="s">
        <v>107</v>
      </c>
      <c r="K7" s="37" t="s">
        <v>108</v>
      </c>
      <c r="L7" s="37" t="s">
        <v>109</v>
      </c>
      <c r="M7" s="37" t="s">
        <v>110</v>
      </c>
      <c r="N7" s="38" t="s">
        <v>111</v>
      </c>
      <c r="O7" s="38">
        <v>82.93</v>
      </c>
      <c r="P7" s="38">
        <v>99.93</v>
      </c>
      <c r="Q7" s="38">
        <v>2754</v>
      </c>
      <c r="R7" s="38">
        <v>45432</v>
      </c>
      <c r="S7" s="38">
        <v>30.03</v>
      </c>
      <c r="T7" s="38">
        <v>1512.89</v>
      </c>
      <c r="U7" s="38">
        <v>45325</v>
      </c>
      <c r="V7" s="38">
        <v>30.03</v>
      </c>
      <c r="W7" s="38">
        <v>1509.32</v>
      </c>
      <c r="X7" s="38">
        <v>98.14</v>
      </c>
      <c r="Y7" s="38">
        <v>111.55</v>
      </c>
      <c r="Z7" s="38">
        <v>108.02</v>
      </c>
      <c r="AA7" s="38">
        <v>102.63</v>
      </c>
      <c r="AB7" s="38">
        <v>107.57</v>
      </c>
      <c r="AC7" s="38">
        <v>106.89</v>
      </c>
      <c r="AD7" s="38">
        <v>109.04</v>
      </c>
      <c r="AE7" s="38">
        <v>109.64</v>
      </c>
      <c r="AF7" s="38">
        <v>110.95</v>
      </c>
      <c r="AG7" s="38">
        <v>110.68</v>
      </c>
      <c r="AH7" s="38">
        <v>113.39</v>
      </c>
      <c r="AI7" s="38">
        <v>1.95</v>
      </c>
      <c r="AJ7" s="38">
        <v>0</v>
      </c>
      <c r="AK7" s="38">
        <v>0</v>
      </c>
      <c r="AL7" s="38">
        <v>0</v>
      </c>
      <c r="AM7" s="38">
        <v>0</v>
      </c>
      <c r="AN7" s="38">
        <v>7.76</v>
      </c>
      <c r="AO7" s="38">
        <v>3.77</v>
      </c>
      <c r="AP7" s="38">
        <v>3.62</v>
      </c>
      <c r="AQ7" s="38">
        <v>3.91</v>
      </c>
      <c r="AR7" s="38">
        <v>3.56</v>
      </c>
      <c r="AS7" s="38">
        <v>0.85</v>
      </c>
      <c r="AT7" s="38">
        <v>984.76</v>
      </c>
      <c r="AU7" s="38">
        <v>629.84</v>
      </c>
      <c r="AV7" s="38">
        <v>534.25</v>
      </c>
      <c r="AW7" s="38">
        <v>505.41</v>
      </c>
      <c r="AX7" s="38">
        <v>699.71</v>
      </c>
      <c r="AY7" s="38">
        <v>909.68</v>
      </c>
      <c r="AZ7" s="38">
        <v>382.09</v>
      </c>
      <c r="BA7" s="38">
        <v>371.31</v>
      </c>
      <c r="BB7" s="38">
        <v>377.63</v>
      </c>
      <c r="BC7" s="38">
        <v>357.34</v>
      </c>
      <c r="BD7" s="38">
        <v>264.33999999999997</v>
      </c>
      <c r="BE7" s="38">
        <v>182.04</v>
      </c>
      <c r="BF7" s="38">
        <v>185.23</v>
      </c>
      <c r="BG7" s="38">
        <v>174.62</v>
      </c>
      <c r="BH7" s="38">
        <v>172.93</v>
      </c>
      <c r="BI7" s="38">
        <v>172.67</v>
      </c>
      <c r="BJ7" s="38">
        <v>382.65</v>
      </c>
      <c r="BK7" s="38">
        <v>385.06</v>
      </c>
      <c r="BL7" s="38">
        <v>373.09</v>
      </c>
      <c r="BM7" s="38">
        <v>364.71</v>
      </c>
      <c r="BN7" s="38">
        <v>373.69</v>
      </c>
      <c r="BO7" s="38">
        <v>274.27</v>
      </c>
      <c r="BP7" s="38">
        <v>83.3</v>
      </c>
      <c r="BQ7" s="38">
        <v>101.08</v>
      </c>
      <c r="BR7" s="38">
        <v>94.73</v>
      </c>
      <c r="BS7" s="38">
        <v>91.39</v>
      </c>
      <c r="BT7" s="38">
        <v>94.48</v>
      </c>
      <c r="BU7" s="38">
        <v>96.1</v>
      </c>
      <c r="BV7" s="38">
        <v>99.07</v>
      </c>
      <c r="BW7" s="38">
        <v>99.99</v>
      </c>
      <c r="BX7" s="38">
        <v>100.65</v>
      </c>
      <c r="BY7" s="38">
        <v>99.87</v>
      </c>
      <c r="BZ7" s="38">
        <v>104.36</v>
      </c>
      <c r="CA7" s="38">
        <v>189.77</v>
      </c>
      <c r="CB7" s="38">
        <v>156.93</v>
      </c>
      <c r="CC7" s="38">
        <v>166.76</v>
      </c>
      <c r="CD7" s="38">
        <v>172.88</v>
      </c>
      <c r="CE7" s="38">
        <v>168.03</v>
      </c>
      <c r="CF7" s="38">
        <v>178.39</v>
      </c>
      <c r="CG7" s="38">
        <v>173.03</v>
      </c>
      <c r="CH7" s="38">
        <v>171.15</v>
      </c>
      <c r="CI7" s="38">
        <v>170.19</v>
      </c>
      <c r="CJ7" s="38">
        <v>171.81</v>
      </c>
      <c r="CK7" s="38">
        <v>165.71</v>
      </c>
      <c r="CL7" s="38">
        <v>68.41</v>
      </c>
      <c r="CM7" s="38">
        <v>67.19</v>
      </c>
      <c r="CN7" s="38">
        <v>66.59</v>
      </c>
      <c r="CO7" s="38">
        <v>66.27</v>
      </c>
      <c r="CP7" s="38">
        <v>66.2</v>
      </c>
      <c r="CQ7" s="38">
        <v>59.23</v>
      </c>
      <c r="CR7" s="38">
        <v>58.58</v>
      </c>
      <c r="CS7" s="38">
        <v>58.53</v>
      </c>
      <c r="CT7" s="38">
        <v>59.01</v>
      </c>
      <c r="CU7" s="38">
        <v>60.03</v>
      </c>
      <c r="CV7" s="38">
        <v>60.41</v>
      </c>
      <c r="CW7" s="38">
        <v>93.72</v>
      </c>
      <c r="CX7" s="38">
        <v>93.57</v>
      </c>
      <c r="CY7" s="38">
        <v>93.07</v>
      </c>
      <c r="CZ7" s="38">
        <v>92.67</v>
      </c>
      <c r="DA7" s="38">
        <v>92.62</v>
      </c>
      <c r="DB7" s="38">
        <v>85.53</v>
      </c>
      <c r="DC7" s="38">
        <v>85.23</v>
      </c>
      <c r="DD7" s="38">
        <v>85.26</v>
      </c>
      <c r="DE7" s="38">
        <v>85.37</v>
      </c>
      <c r="DF7" s="38">
        <v>84.81</v>
      </c>
      <c r="DG7" s="38">
        <v>89.93</v>
      </c>
      <c r="DH7" s="38">
        <v>41.62</v>
      </c>
      <c r="DI7" s="38">
        <v>43.22</v>
      </c>
      <c r="DJ7" s="38">
        <v>45.13</v>
      </c>
      <c r="DK7" s="38">
        <v>46.97</v>
      </c>
      <c r="DL7" s="38">
        <v>48.63</v>
      </c>
      <c r="DM7" s="38">
        <v>37.340000000000003</v>
      </c>
      <c r="DN7" s="38">
        <v>44.31</v>
      </c>
      <c r="DO7" s="38">
        <v>45.75</v>
      </c>
      <c r="DP7" s="38">
        <v>46.9</v>
      </c>
      <c r="DQ7" s="38">
        <v>47.28</v>
      </c>
      <c r="DR7" s="38">
        <v>48.12</v>
      </c>
      <c r="DS7" s="38">
        <v>14.54</v>
      </c>
      <c r="DT7" s="38">
        <v>16.739999999999998</v>
      </c>
      <c r="DU7" s="38">
        <v>16.649999999999999</v>
      </c>
      <c r="DV7" s="38">
        <v>11.02</v>
      </c>
      <c r="DW7" s="38">
        <v>12.19</v>
      </c>
      <c r="DX7" s="38">
        <v>8.39</v>
      </c>
      <c r="DY7" s="38">
        <v>10.09</v>
      </c>
      <c r="DZ7" s="38">
        <v>10.54</v>
      </c>
      <c r="EA7" s="38">
        <v>12.03</v>
      </c>
      <c r="EB7" s="38">
        <v>12.19</v>
      </c>
      <c r="EC7" s="38">
        <v>15.89</v>
      </c>
      <c r="ED7" s="38">
        <v>0.12</v>
      </c>
      <c r="EE7" s="38">
        <v>0.72</v>
      </c>
      <c r="EF7" s="38">
        <v>7.0000000000000007E-2</v>
      </c>
      <c r="EG7" s="38">
        <v>0.09</v>
      </c>
      <c r="EH7" s="38">
        <v>0.54</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小島智志</cp:lastModifiedBy>
  <cp:lastPrinted>2019-01-22T01:25:56Z</cp:lastPrinted>
  <dcterms:created xsi:type="dcterms:W3CDTF">2018-12-03T08:29:11Z</dcterms:created>
  <dcterms:modified xsi:type="dcterms:W3CDTF">2019-01-22T01:29:03Z</dcterms:modified>
  <cp:category/>
</cp:coreProperties>
</file>