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0.8.0.25\file\2専用\310（専用）上下水道課\312課共通\02 業務班\003水道業務\031 経営比較分析（水道）\30\60寄居町(水道)\"/>
    </mc:Choice>
  </mc:AlternateContent>
  <workbookProtection workbookAlgorithmName="SHA-512" workbookHashValue="mWbZ7MDX0bN2uKNCn3P7LRQoxcGUM8czFbfn0yCI9T+U9QP2Lic586wLwVciN3EOX4JdRcbyVglyybF8Bb1oNw==" workbookSaltValue="8Qp/ENjGPEnL6fwk0lYU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<sst xmlns="http://schemas.openxmlformats.org/spreadsheetml/2006/main" count="232" uniqueCount="119">
  <si>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</si>
  <si>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</si>
  <si>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</si>
  <si>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</si>
  <si>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</si>
  <si>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</si>
  <si>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</si>
  <si>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</si>
  <si>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</si>
  <si>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</si>
  <si>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</si>
  <si>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</si>
  <si>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</si>
  <si>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</si>
  <si>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</si>
  <si>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</si>
  <si>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</si>
  <si>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</si>
  <si>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</si>
  <si>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</si>
  <si>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</si>
  <si>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</si>
  <si>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</si>
  <si>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</si>
  <si>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</si>
  <si>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</si>
  <si>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</si>
  <si>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</si>
  <si>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</si>
  <si>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</si>
  <si>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</si>
  <si>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</si>
  <si>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</si>
  <si>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</si>
  <si>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</si>
  <si>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</si>
  <si>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</si>
  <si>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</si>
  <si>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</si>
  <si>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</si>
  <si>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</si>
  <si>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</si>
  <si>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</si>
  <si>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</si>
  <si>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</si>
  <si>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</si>
  <si>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</si>
  <si>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</si>
  <si>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</si>
  <si>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</si>
  <si>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</si>
  <si>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</si>
  <si>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</si>
  <si>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</si>
  <si>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</si>
  <si>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</si>
  <si>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</si>
  <si>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</si>
  <si>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</si>
  <si>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</si>
  <si>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</si>
  <si>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</si>
  <si>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</si>
  <si>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</si>
  <si>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</si>
  <si>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</si>
  <si>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</si>
  <si>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</si>
  <si>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</si>
  <si>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</si>
  <si>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</si>
  <si>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</si>
  <si>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</si>
  <si>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</si>
  <si>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</si>
  <si>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</si>
  <si>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</si>
  <si>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</si>
  <si>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</si>
  <si>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</si>
  <si>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</si>
  <si>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</si>
  <si>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</si>
  <si>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</si>
  <si>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</si>
  <si>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</si>
  <si>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</si>
  <si>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</si>
  <si>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</si>
  <si>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</si>
  <si>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</si>
  <si>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</si>
  <si>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</si>
  <si>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</si>
  <si>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</si>
  <si>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</si>
  <si>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</si>
  <si>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</si>
  <si>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</si>
  <si>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</si>
  <si>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</si>
  <si>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</si>
  <si>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</si>
  <si>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</si>
  <si>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寄居町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</si>
  <si>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</si>
  <si>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</si>
  <si>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</si>
  <si>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</si>
  <si>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</si>
  <si>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</si>
  <si>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</si>
  <si>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</si>
  <si>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</si>
  <si>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</si>
  <si>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</si>
  <si>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①有形固定資産減価償却率は微増しており全国平均よりも高水準である。
　②管路経年化率についても平均に比べ低いことから、法定耐用年数を超えている管は少なく、③管路更新率についても全国平均よりも高水準である。
　今後についても水道ビジョンによる管路更新を進めていくための経営戦略を策定し、それに沿った整備を進め、将来の大規模な更新等に備えていきたい。</t>
    <rPh sb="2" eb="4">
      <t>ユウケイ</t>
    </rPh>
    <rPh sb="4" eb="6">
      <t>コテイ</t>
    </rPh>
    <rPh sb="6" eb="8">
      <t>シサン</t>
    </rPh>
    <rPh sb="8" eb="10">
      <t>ゲンカ</t>
    </rPh>
    <rPh sb="10" eb="12">
      <t>ショウキャク</t>
    </rPh>
    <rPh sb="12" eb="13">
      <t>リツ</t>
    </rPh>
    <rPh sb="14" eb="16">
      <t>ビゾウ</t>
    </rPh>
    <rPh sb="20" eb="22">
      <t>ゼンコク</t>
    </rPh>
    <rPh sb="22" eb="24">
      <t>ヘイキン</t>
    </rPh>
    <rPh sb="27" eb="30">
      <t>コウスイジュン</t>
    </rPh>
    <rPh sb="37" eb="39">
      <t>カンロ</t>
    </rPh>
    <rPh sb="39" eb="42">
      <t>ケイネンカ</t>
    </rPh>
    <rPh sb="42" eb="43">
      <t>リツ</t>
    </rPh>
    <rPh sb="48" eb="50">
      <t>ヘイキン</t>
    </rPh>
    <rPh sb="51" eb="52">
      <t>クラ</t>
    </rPh>
    <rPh sb="53" eb="54">
      <t>ヒク</t>
    </rPh>
    <rPh sb="60" eb="62">
      <t>ホウテイ</t>
    </rPh>
    <rPh sb="62" eb="64">
      <t>タイヨウ</t>
    </rPh>
    <rPh sb="64" eb="66">
      <t>ネンスウ</t>
    </rPh>
    <rPh sb="67" eb="68">
      <t>コ</t>
    </rPh>
    <rPh sb="72" eb="73">
      <t>カン</t>
    </rPh>
    <rPh sb="74" eb="75">
      <t>スク</t>
    </rPh>
    <rPh sb="79" eb="81">
      <t>カンロ</t>
    </rPh>
    <rPh sb="81" eb="83">
      <t>コウシン</t>
    </rPh>
    <rPh sb="83" eb="84">
      <t>リツ</t>
    </rPh>
    <rPh sb="89" eb="91">
      <t>ゼンコク</t>
    </rPh>
    <rPh sb="91" eb="93">
      <t>ヘイキン</t>
    </rPh>
    <rPh sb="96" eb="99">
      <t>コウスイジュン</t>
    </rPh>
    <rPh sb="105" eb="107">
      <t>コンゴ</t>
    </rPh>
    <rPh sb="112" eb="114">
      <t>スイドウ</t>
    </rPh>
    <rPh sb="121" eb="123">
      <t>カンロ</t>
    </rPh>
    <rPh sb="123" eb="125">
      <t>コウシン</t>
    </rPh>
    <rPh sb="126" eb="127">
      <t>スス</t>
    </rPh>
    <rPh sb="134" eb="136">
      <t>ケイエイ</t>
    </rPh>
    <rPh sb="136" eb="138">
      <t>センリャク</t>
    </rPh>
    <rPh sb="139" eb="141">
      <t>サクテイ</t>
    </rPh>
    <rPh sb="146" eb="147">
      <t>ソ</t>
    </rPh>
    <rPh sb="149" eb="151">
      <t>セイビ</t>
    </rPh>
    <rPh sb="152" eb="153">
      <t>スス</t>
    </rPh>
    <rPh sb="155" eb="157">
      <t>ショウライ</t>
    </rPh>
    <rPh sb="158" eb="161">
      <t>ダイキボ</t>
    </rPh>
    <rPh sb="162" eb="164">
      <t>コウシン</t>
    </rPh>
    <rPh sb="164" eb="165">
      <t>トウ</t>
    </rPh>
    <rPh sb="166" eb="167">
      <t>ソナ</t>
    </rPh>
    <phoneticPr fontId="4"/>
  </si>
  <si>
    <t>　現状、経営の健全性・効率性は概ね保たれている。
　しかしながら、給水収益の減少及び工事等の建設改良費の増加は今後とも見込まれるため、経常収支比率や流動比率等注視していかなければならない。
　老朽化の状況については、平成32年度に策定予定の経営戦略及び施設整備計画に基づいた更新を行っていき、率が悪化することのないよう取り組んでいきたい。</t>
    <rPh sb="1" eb="3">
      <t>ゲンジョウ</t>
    </rPh>
    <rPh sb="4" eb="6">
      <t>ケイエイ</t>
    </rPh>
    <rPh sb="7" eb="10">
      <t>ケンゼンセイ</t>
    </rPh>
    <rPh sb="11" eb="14">
      <t>コウリツセイ</t>
    </rPh>
    <rPh sb="15" eb="16">
      <t>オオム</t>
    </rPh>
    <rPh sb="17" eb="18">
      <t>タモ</t>
    </rPh>
    <rPh sb="33" eb="35">
      <t>キュウスイ</t>
    </rPh>
    <rPh sb="35" eb="37">
      <t>シュウエキ</t>
    </rPh>
    <rPh sb="38" eb="40">
      <t>ゲンショウ</t>
    </rPh>
    <rPh sb="40" eb="41">
      <t>オヨ</t>
    </rPh>
    <rPh sb="42" eb="44">
      <t>コウジ</t>
    </rPh>
    <rPh sb="44" eb="45">
      <t>トウ</t>
    </rPh>
    <rPh sb="46" eb="48">
      <t>ケンセツ</t>
    </rPh>
    <rPh sb="48" eb="50">
      <t>カイリョウ</t>
    </rPh>
    <rPh sb="50" eb="51">
      <t>ヒ</t>
    </rPh>
    <rPh sb="52" eb="54">
      <t>ゾウカ</t>
    </rPh>
    <rPh sb="55" eb="57">
      <t>コンゴ</t>
    </rPh>
    <rPh sb="59" eb="61">
      <t>ミコ</t>
    </rPh>
    <rPh sb="67" eb="69">
      <t>ケイジョウ</t>
    </rPh>
    <rPh sb="69" eb="71">
      <t>シュウシ</t>
    </rPh>
    <rPh sb="71" eb="73">
      <t>ヒリツ</t>
    </rPh>
    <rPh sb="74" eb="76">
      <t>リュウドウ</t>
    </rPh>
    <rPh sb="76" eb="78">
      <t>ヒリツ</t>
    </rPh>
    <rPh sb="78" eb="79">
      <t>トウ</t>
    </rPh>
    <rPh sb="79" eb="81">
      <t>チュウシ</t>
    </rPh>
    <rPh sb="96" eb="99">
      <t>ロウキュウカ</t>
    </rPh>
    <rPh sb="100" eb="102">
      <t>ジョウキョウ</t>
    </rPh>
    <rPh sb="108" eb="110">
      <t>ヘイセイ</t>
    </rPh>
    <rPh sb="112" eb="114">
      <t>ネンド</t>
    </rPh>
    <rPh sb="115" eb="117">
      <t>サクテイ</t>
    </rPh>
    <rPh sb="117" eb="119">
      <t>ヨテイ</t>
    </rPh>
    <rPh sb="120" eb="122">
      <t>ケイエイ</t>
    </rPh>
    <rPh sb="122" eb="124">
      <t>センリャク</t>
    </rPh>
    <rPh sb="124" eb="125">
      <t>オヨ</t>
    </rPh>
    <rPh sb="126" eb="128">
      <t>シセツ</t>
    </rPh>
    <rPh sb="128" eb="130">
      <t>セイビ</t>
    </rPh>
    <rPh sb="130" eb="132">
      <t>ケイカク</t>
    </rPh>
    <rPh sb="133" eb="134">
      <t>モト</t>
    </rPh>
    <rPh sb="137" eb="139">
      <t>コウシン</t>
    </rPh>
    <rPh sb="140" eb="141">
      <t>オコナ</t>
    </rPh>
    <rPh sb="146" eb="147">
      <t>リツ</t>
    </rPh>
    <rPh sb="148" eb="150">
      <t>アッカ</t>
    </rPh>
    <rPh sb="159" eb="160">
      <t>ト</t>
    </rPh>
    <rPh sb="161" eb="162">
      <t>ク</t>
    </rPh>
    <phoneticPr fontId="4"/>
  </si>
  <si>
    <t>　①経常収支比率は使用水量の減に伴う給水収益の9百万円の減少及び汚泥処理の運搬の増による委託料の11百万円の増等に伴う営業費用の増加により前年度に比べ約3％の減となったものの、依然100％を超え、累積欠損金比率も0％であることから健全な黒字経営が行えている。
　また、年度内での工事支払等の増により未払金が減少したのが主な要因となり、流動比率も42％微増した。
　しかしながら、給水収益の減少及び寒波による漏水が多数発生したことに伴い、施設利用率・有収率が微減しているため、老朽管の更新や漏水調査等の漏水防止策を今後とも行っていきたい。</t>
    <rPh sb="2" eb="4">
      <t>ケイジョウ</t>
    </rPh>
    <rPh sb="4" eb="6">
      <t>シュウシ</t>
    </rPh>
    <rPh sb="6" eb="8">
      <t>ヒリツ</t>
    </rPh>
    <rPh sb="9" eb="11">
      <t>シヨウ</t>
    </rPh>
    <rPh sb="11" eb="13">
      <t>スイリョウ</t>
    </rPh>
    <rPh sb="14" eb="15">
      <t>ゲン</t>
    </rPh>
    <rPh sb="16" eb="17">
      <t>トモナ</t>
    </rPh>
    <rPh sb="18" eb="20">
      <t>キュウスイ</t>
    </rPh>
    <rPh sb="20" eb="22">
      <t>シュウエキ</t>
    </rPh>
    <rPh sb="24" eb="26">
      <t>ヒャクマン</t>
    </rPh>
    <rPh sb="26" eb="27">
      <t>エン</t>
    </rPh>
    <rPh sb="28" eb="30">
      <t>ゲンショウ</t>
    </rPh>
    <rPh sb="30" eb="31">
      <t>オヨ</t>
    </rPh>
    <rPh sb="32" eb="34">
      <t>オデイ</t>
    </rPh>
    <rPh sb="34" eb="36">
      <t>ショリ</t>
    </rPh>
    <rPh sb="37" eb="39">
      <t>ウンパン</t>
    </rPh>
    <rPh sb="40" eb="41">
      <t>ゾウ</t>
    </rPh>
    <rPh sb="44" eb="47">
      <t>イタクリョウ</t>
    </rPh>
    <rPh sb="50" eb="52">
      <t>ヒャクマン</t>
    </rPh>
    <rPh sb="52" eb="53">
      <t>エン</t>
    </rPh>
    <rPh sb="55" eb="56">
      <t>トウ</t>
    </rPh>
    <rPh sb="57" eb="58">
      <t>トモナ</t>
    </rPh>
    <rPh sb="59" eb="61">
      <t>エイギョウ</t>
    </rPh>
    <rPh sb="61" eb="63">
      <t>ヒヨウ</t>
    </rPh>
    <rPh sb="64" eb="66">
      <t>ゾウカ</t>
    </rPh>
    <rPh sb="69" eb="72">
      <t>ゼンネンド</t>
    </rPh>
    <rPh sb="73" eb="74">
      <t>クラ</t>
    </rPh>
    <rPh sb="75" eb="76">
      <t>ヤク</t>
    </rPh>
    <rPh sb="79" eb="80">
      <t>ゲン</t>
    </rPh>
    <rPh sb="88" eb="90">
      <t>イゼン</t>
    </rPh>
    <rPh sb="95" eb="96">
      <t>コ</t>
    </rPh>
    <rPh sb="98" eb="100">
      <t>ルイセキ</t>
    </rPh>
    <rPh sb="100" eb="102">
      <t>ケッソン</t>
    </rPh>
    <rPh sb="102" eb="103">
      <t>キン</t>
    </rPh>
    <rPh sb="103" eb="105">
      <t>ヒリツ</t>
    </rPh>
    <rPh sb="115" eb="117">
      <t>ケンゼン</t>
    </rPh>
    <rPh sb="118" eb="120">
      <t>クロジ</t>
    </rPh>
    <rPh sb="120" eb="122">
      <t>ケイエイ</t>
    </rPh>
    <rPh sb="123" eb="124">
      <t>オコナ</t>
    </rPh>
    <rPh sb="139" eb="141">
      <t>コウジ</t>
    </rPh>
    <rPh sb="141" eb="143">
      <t>シハラ</t>
    </rPh>
    <rPh sb="143" eb="144">
      <t>トウ</t>
    </rPh>
    <rPh sb="145" eb="146">
      <t>ゾウ</t>
    </rPh>
    <rPh sb="149" eb="152">
      <t>ミバライキン</t>
    </rPh>
    <rPh sb="153" eb="155">
      <t>ゲンショウ</t>
    </rPh>
    <rPh sb="159" eb="160">
      <t>オモ</t>
    </rPh>
    <rPh sb="161" eb="163">
      <t>ヨウイン</t>
    </rPh>
    <rPh sb="189" eb="193">
      <t>キュウスイシュウエキ</t>
    </rPh>
    <rPh sb="194" eb="196">
      <t>ゲンショウ</t>
    </rPh>
    <rPh sb="196" eb="197">
      <t>オヨ</t>
    </rPh>
    <rPh sb="198" eb="200">
      <t>カンパ</t>
    </rPh>
    <rPh sb="203" eb="205">
      <t>ロウスイ</t>
    </rPh>
    <rPh sb="206" eb="208">
      <t>タスウ</t>
    </rPh>
    <rPh sb="208" eb="210">
      <t>ハッセイ</t>
    </rPh>
    <rPh sb="215" eb="216">
      <t>トモナ</t>
    </rPh>
    <rPh sb="218" eb="220">
      <t>シセツ</t>
    </rPh>
    <rPh sb="220" eb="222">
      <t>リヨウ</t>
    </rPh>
    <rPh sb="222" eb="223">
      <t>リツ</t>
    </rPh>
    <rPh sb="224" eb="227">
      <t>ユウシュウリツ</t>
    </rPh>
    <rPh sb="237" eb="239">
      <t>ロウキュウ</t>
    </rPh>
    <rPh sb="239" eb="240">
      <t>カン</t>
    </rPh>
    <rPh sb="241" eb="243">
      <t>コウシン</t>
    </rPh>
    <rPh sb="244" eb="246">
      <t>ロウスイ</t>
    </rPh>
    <rPh sb="246" eb="248">
      <t>チョウサ</t>
    </rPh>
    <rPh sb="248" eb="249">
      <t>トウ</t>
    </rPh>
    <rPh sb="250" eb="252">
      <t>ロウスイ</t>
    </rPh>
    <rPh sb="252" eb="254">
      <t>ボウシ</t>
    </rPh>
    <rPh sb="254" eb="255">
      <t>サク</t>
    </rPh>
    <rPh sb="256" eb="258">
      <t>コンゴ</t>
    </rPh>
    <rPh sb="260" eb="2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</si>
</sst>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2.33</c:v>
                </c:pt>
                <c:pt idx="1">
                  <c:v>1.1000000000000001</c:v>
                </c:pt>
                <c:pt idx="2">
                  <c:v>1.19</c:v>
                </c:pt>
                <c:pt idx="3">
                  <c:v>0.09</c:v>
                </c:pt>
                <c:pt idx="4">
                  <c:v>1.68</c:v>
                </c:pt>
              </c:numCache>
            </c:numRef>
          </c:val>
          <c:extLst>
            <c:ext xmlns:c16="http://schemas.microsoft.com/office/drawing/2014/chart" uri="{C3380CC4-5D6E-409C-BE32-E72D297353CC}">
              <c16:uniqueId val="{00000000-B93B-406F-AA33-2D8B45AF25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B93B-406F-AA33-2D8B45AF25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65.739999999999995</c:v>
                </c:pt>
                <c:pt idx="1">
                  <c:v>66.88</c:v>
                </c:pt>
                <c:pt idx="2">
                  <c:v>66.17</c:v>
                </c:pt>
                <c:pt idx="3">
                  <c:v>65.98</c:v>
                </c:pt>
                <c:pt idx="4">
                  <c:v>65.89</c:v>
                </c:pt>
              </c:numCache>
            </c:numRef>
          </c:val>
          <c:extLst>
            <c:ext xmlns:c16="http://schemas.microsoft.com/office/drawing/2014/chart" uri="{C3380CC4-5D6E-409C-BE32-E72D297353CC}">
              <c16:uniqueId val="{00000000-93F4-4E65-BF2D-29BBB748C2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93F4-4E65-BF2D-29BBB748C2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91.93</c:v>
                </c:pt>
                <c:pt idx="1">
                  <c:v>91.29</c:v>
                </c:pt>
                <c:pt idx="2">
                  <c:v>92.07</c:v>
                </c:pt>
                <c:pt idx="3">
                  <c:v>92.25</c:v>
                </c:pt>
                <c:pt idx="4">
                  <c:v>91.32</c:v>
                </c:pt>
              </c:numCache>
            </c:numRef>
          </c:val>
          <c:extLst>
            <c:ext xmlns:c16="http://schemas.microsoft.com/office/drawing/2014/chart" uri="{C3380CC4-5D6E-409C-BE32-E72D297353CC}">
              <c16:uniqueId val="{00000000-79A5-4ABC-859D-C18E27387B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79A5-4ABC-859D-C18E27387B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105.17</c:v>
                </c:pt>
                <c:pt idx="1">
                  <c:v>114.2</c:v>
                </c:pt>
                <c:pt idx="2">
                  <c:v>118.92</c:v>
                </c:pt>
                <c:pt idx="3">
                  <c:v>123.69</c:v>
                </c:pt>
                <c:pt idx="4">
                  <c:v>120.29</c:v>
                </c:pt>
              </c:numCache>
            </c:numRef>
          </c:val>
          <c:extLst>
            <c:ext xmlns:c16="http://schemas.microsoft.com/office/drawing/2014/chart" uri="{C3380CC4-5D6E-409C-BE32-E72D297353CC}">
              <c16:uniqueId val="{00000000-7A76-4F3F-9ED9-AC76660CBC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7A76-4F3F-9ED9-AC76660CBC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45.82</c:v>
                </c:pt>
                <c:pt idx="1">
                  <c:v>48.45</c:v>
                </c:pt>
                <c:pt idx="2">
                  <c:v>50</c:v>
                </c:pt>
                <c:pt idx="3">
                  <c:v>50.89</c:v>
                </c:pt>
                <c:pt idx="4">
                  <c:v>51.5</c:v>
                </c:pt>
              </c:numCache>
            </c:numRef>
          </c:val>
          <c:extLst>
            <c:ext xmlns:c16="http://schemas.microsoft.com/office/drawing/2014/chart" uri="{C3380CC4-5D6E-409C-BE32-E72D297353CC}">
              <c16:uniqueId val="{00000000-5473-4692-A855-1B910E5360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5473-4692-A855-1B910E5360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8.99</c:v>
                </c:pt>
                <c:pt idx="1">
                  <c:v>8.26</c:v>
                </c:pt>
                <c:pt idx="2">
                  <c:v>2.35</c:v>
                </c:pt>
                <c:pt idx="3">
                  <c:v>1.1499999999999999</c:v>
                </c:pt>
                <c:pt idx="4">
                  <c:v>1.1399999999999999</c:v>
                </c:pt>
              </c:numCache>
            </c:numRef>
          </c:val>
          <c:extLst>
            <c:ext xmlns:c16="http://schemas.microsoft.com/office/drawing/2014/chart" uri="{C3380CC4-5D6E-409C-BE32-E72D297353CC}">
              <c16:uniqueId val="{00000000-2E84-42C3-8135-389EB81029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2E84-42C3-8135-389EB81029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C1-474F-A77F-8746081E35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C0C1-474F-A77F-8746081E35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997.28</c:v>
                </c:pt>
                <c:pt idx="1">
                  <c:v>736.41</c:v>
                </c:pt>
                <c:pt idx="2">
                  <c:v>672.39</c:v>
                </c:pt>
                <c:pt idx="3">
                  <c:v>454.66</c:v>
                </c:pt>
                <c:pt idx="4">
                  <c:v>496.74</c:v>
                </c:pt>
              </c:numCache>
            </c:numRef>
          </c:val>
          <c:extLst>
            <c:ext xmlns:c16="http://schemas.microsoft.com/office/drawing/2014/chart" uri="{C3380CC4-5D6E-409C-BE32-E72D297353CC}">
              <c16:uniqueId val="{00000000-FC5B-41F0-9C19-1594CD5B06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FC5B-41F0-9C19-1594CD5B06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109.44</c:v>
                </c:pt>
                <c:pt idx="1">
                  <c:v>100.49</c:v>
                </c:pt>
                <c:pt idx="2">
                  <c:v>91.99</c:v>
                </c:pt>
                <c:pt idx="3">
                  <c:v>83.62</c:v>
                </c:pt>
                <c:pt idx="4">
                  <c:v>75.709999999999994</c:v>
                </c:pt>
              </c:numCache>
            </c:numRef>
          </c:val>
          <c:extLst>
            <c:ext xmlns:c16="http://schemas.microsoft.com/office/drawing/2014/chart" uri="{C3380CC4-5D6E-409C-BE32-E72D297353CC}">
              <c16:uniqueId val="{00000000-AC74-4CCF-AB7B-C9CCE5E5C0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AC74-4CCF-AB7B-C9CCE5E5C0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98.6</c:v>
                </c:pt>
                <c:pt idx="1">
                  <c:v>108.84</c:v>
                </c:pt>
                <c:pt idx="2">
                  <c:v>116.29</c:v>
                </c:pt>
                <c:pt idx="3">
                  <c:v>121.96</c:v>
                </c:pt>
                <c:pt idx="4">
                  <c:v>117.5</c:v>
                </c:pt>
              </c:numCache>
            </c:numRef>
          </c:val>
          <c:extLst>
            <c:ext xmlns:c16="http://schemas.microsoft.com/office/drawing/2014/chart" uri="{C3380CC4-5D6E-409C-BE32-E72D297353CC}">
              <c16:uniqueId val="{00000000-EEC1-4756-BC5C-ADE9F95F60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EEC1-4756-BC5C-ADE9F95F60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176.33</c:v>
                </c:pt>
                <c:pt idx="1">
                  <c:v>160.71</c:v>
                </c:pt>
                <c:pt idx="2">
                  <c:v>150.37</c:v>
                </c:pt>
                <c:pt idx="3">
                  <c:v>143.51</c:v>
                </c:pt>
                <c:pt idx="4">
                  <c:v>148.94999999999999</c:v>
                </c:pt>
              </c:numCache>
            </c:numRef>
          </c:val>
          <c:extLst>
            <c:ext xmlns:c16="http://schemas.microsoft.com/office/drawing/2014/chart" uri="{C3380CC4-5D6E-409C-BE32-E72D297353CC}">
              <c16:uniqueId val="{00000000-5D54-481D-8CD8-466E2B7EF3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5D54-481D-8CD8-466E2B7EF3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寄居町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34079</v>
      </c>
      <c r="AM8" s="59"/>
      <c r="AN8" s="59"/>
      <c r="AO8" s="59"/>
      <c r="AP8" s="59"/>
      <c r="AQ8" s="59"/>
      <c r="AR8" s="59"/>
      <c r="AS8" s="59"/>
      <c r="AT8" s="50">
        <f>データ!$S$6</f>
        <v>64.25</v>
      </c>
      <c r="AU8" s="51"/>
      <c r="AV8" s="51"/>
      <c r="AW8" s="51"/>
      <c r="AX8" s="51"/>
      <c r="AY8" s="51"/>
      <c r="AZ8" s="51"/>
      <c r="BA8" s="51"/>
      <c r="BB8" s="52">
        <f>データ!$T$6</f>
        <v>530.41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89.96</v>
      </c>
      <c r="J10" s="51"/>
      <c r="K10" s="51"/>
      <c r="L10" s="51"/>
      <c r="M10" s="51"/>
      <c r="N10" s="51"/>
      <c r="O10" s="62"/>
      <c r="P10" s="52">
        <f>データ!$P$6</f>
        <v>99.51</v>
      </c>
      <c r="Q10" s="52"/>
      <c r="R10" s="52"/>
      <c r="S10" s="52"/>
      <c r="T10" s="52"/>
      <c r="U10" s="52"/>
      <c r="V10" s="52"/>
      <c r="W10" s="59">
        <f>データ!$Q$6</f>
        <v>2932</v>
      </c>
      <c r="X10" s="59"/>
      <c r="Y10" s="59"/>
      <c r="Z10" s="59"/>
      <c r="AA10" s="59"/>
      <c r="AB10" s="59"/>
      <c r="AC10" s="59"/>
      <c r="AD10" s="2"/>
      <c r="AE10" s="2"/>
      <c r="AF10" s="2"/>
      <c r="AG10" s="2"/>
      <c r="AH10" s="4"/>
      <c r="AI10" s="4"/>
      <c r="AJ10" s="4"/>
      <c r="AK10" s="4"/>
      <c r="AL10" s="59">
        <f>データ!$U$6</f>
        <v>33677</v>
      </c>
      <c r="AM10" s="59"/>
      <c r="AN10" s="59"/>
      <c r="AO10" s="59"/>
      <c r="AP10" s="59"/>
      <c r="AQ10" s="59"/>
      <c r="AR10" s="59"/>
      <c r="AS10" s="59"/>
      <c r="AT10" s="50">
        <f>データ!$V$6</f>
        <v>63.55</v>
      </c>
      <c r="AU10" s="51"/>
      <c r="AV10" s="51"/>
      <c r="AW10" s="51"/>
      <c r="AX10" s="51"/>
      <c r="AY10" s="51"/>
      <c r="AZ10" s="51"/>
      <c r="BA10" s="51"/>
      <c r="BB10" s="52">
        <f>データ!$W$6</f>
        <v>529.92999999999995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bcSqna2q7gdEU4qs0HU1cOG4sm4KC4q0bNCficQXfzvPnDlfcFd3ik7zrlH0nHF5BveQrJ03DMHGC/rzn6Flg==" saltValue="LseoIaaIOc9wx8ogNNusU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114081</v>
      </c>
      <c r="D6" s="33">
        <f t="shared" si="3"/>
        <v>46</v>
      </c>
      <c r="E6" s="33">
        <f t="shared" si="3"/>
        <v>1</v>
      </c>
      <c r="F6" s="33">
        <f t="shared" si="3"/>
        <v>0</v>
      </c>
      <c r="G6" s="33">
        <f t="shared" si="3"/>
        <v>1</v>
      </c>
      <c r="H6" s="33" t="str">
        <f t="shared" si="3"/>
        <v>埼玉県　寄居町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89.96</v>
      </c>
      <c r="P6" s="34">
        <f t="shared" si="3"/>
        <v>99.51</v>
      </c>
      <c r="Q6" s="34">
        <f t="shared" si="3"/>
        <v>2932</v>
      </c>
      <c r="R6" s="34">
        <f t="shared" si="3"/>
        <v>34079</v>
      </c>
      <c r="S6" s="34">
        <f t="shared" si="3"/>
        <v>64.25</v>
      </c>
      <c r="T6" s="34">
        <f t="shared" si="3"/>
        <v>530.41</v>
      </c>
      <c r="U6" s="34">
        <f t="shared" si="3"/>
        <v>33677</v>
      </c>
      <c r="V6" s="34">
        <f t="shared" si="3"/>
        <v>63.55</v>
      </c>
      <c r="W6" s="34">
        <f t="shared" si="3"/>
        <v>529.92999999999995</v>
      </c>
      <c r="X6" s="35">
        <f>IF(X7="",NA(),X7)</f>
        <v>105.17</v>
      </c>
      <c r="Y6" s="35">
        <f t="shared" ref="Y6:AG6" si="4">IF(Y7="",NA(),Y7)</f>
        <v>114.2</v>
      </c>
      <c r="Z6" s="35">
        <f t="shared" si="4"/>
        <v>118.92</v>
      </c>
      <c r="AA6" s="35">
        <f t="shared" si="4"/>
        <v>123.69</v>
      </c>
      <c r="AB6" s="35">
        <f t="shared" si="4"/>
        <v>120.29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997.28</v>
      </c>
      <c r="AU6" s="35">
        <f t="shared" ref="AU6:BC6" si="6">IF(AU7="",NA(),AU7)</f>
        <v>736.41</v>
      </c>
      <c r="AV6" s="35">
        <f t="shared" si="6"/>
        <v>672.39</v>
      </c>
      <c r="AW6" s="35">
        <f t="shared" si="6"/>
        <v>454.66</v>
      </c>
      <c r="AX6" s="35">
        <f t="shared" si="6"/>
        <v>496.74</v>
      </c>
      <c r="AY6" s="35">
        <f t="shared" si="6"/>
        <v>909.68</v>
      </c>
      <c r="AZ6" s="35">
        <f t="shared" si="6"/>
        <v>382.09</v>
      </c>
      <c r="BA6" s="35">
        <f t="shared" si="6"/>
        <v>371.31</v>
      </c>
      <c r="BB6" s="35">
        <f t="shared" si="6"/>
        <v>377.63</v>
      </c>
      <c r="BC6" s="35">
        <f t="shared" si="6"/>
        <v>357.34</v>
      </c>
      <c r="BD6" s="34" t="str">
        <f>IF(BD7="","",IF(BD7="-","【-】","【"&amp;SUBSTITUTE(TEXT(BD7,"#,##0.00"),"-","△")&amp;"】"))</f>
        <v>【264.34】</v>
      </c>
      <c r="BE6" s="35">
        <f>IF(BE7="",NA(),BE7)</f>
        <v>109.44</v>
      </c>
      <c r="BF6" s="35">
        <f t="shared" ref="BF6:BN6" si="7">IF(BF7="",NA(),BF7)</f>
        <v>100.49</v>
      </c>
      <c r="BG6" s="35">
        <f t="shared" si="7"/>
        <v>91.99</v>
      </c>
      <c r="BH6" s="35">
        <f t="shared" si="7"/>
        <v>83.62</v>
      </c>
      <c r="BI6" s="35">
        <f t="shared" si="7"/>
        <v>75.709999999999994</v>
      </c>
      <c r="BJ6" s="35">
        <f t="shared" si="7"/>
        <v>382.65</v>
      </c>
      <c r="BK6" s="35">
        <f t="shared" si="7"/>
        <v>385.06</v>
      </c>
      <c r="BL6" s="35">
        <f t="shared" si="7"/>
        <v>373.09</v>
      </c>
      <c r="BM6" s="35">
        <f t="shared" si="7"/>
        <v>364.71</v>
      </c>
      <c r="BN6" s="35">
        <f t="shared" si="7"/>
        <v>373.69</v>
      </c>
      <c r="BO6" s="34" t="str">
        <f>IF(BO7="","",IF(BO7="-","【-】","【"&amp;SUBSTITUTE(TEXT(BO7,"#,##0.00"),"-","△")&amp;"】"))</f>
        <v>【274.27】</v>
      </c>
      <c r="BP6" s="35">
        <f>IF(BP7="",NA(),BP7)</f>
        <v>98.6</v>
      </c>
      <c r="BQ6" s="35">
        <f t="shared" ref="BQ6:BY6" si="8">IF(BQ7="",NA(),BQ7)</f>
        <v>108.84</v>
      </c>
      <c r="BR6" s="35">
        <f t="shared" si="8"/>
        <v>116.29</v>
      </c>
      <c r="BS6" s="35">
        <f t="shared" si="8"/>
        <v>121.96</v>
      </c>
      <c r="BT6" s="35">
        <f t="shared" si="8"/>
        <v>117.5</v>
      </c>
      <c r="BU6" s="35">
        <f t="shared" si="8"/>
        <v>96.1</v>
      </c>
      <c r="BV6" s="35">
        <f t="shared" si="8"/>
        <v>99.07</v>
      </c>
      <c r="BW6" s="35">
        <f t="shared" si="8"/>
        <v>99.99</v>
      </c>
      <c r="BX6" s="35">
        <f t="shared" si="8"/>
        <v>100.65</v>
      </c>
      <c r="BY6" s="35">
        <f t="shared" si="8"/>
        <v>99.87</v>
      </c>
      <c r="BZ6" s="34" t="str">
        <f>IF(BZ7="","",IF(BZ7="-","【-】","【"&amp;SUBSTITUTE(TEXT(BZ7,"#,##0.00"),"-","△")&amp;"】"))</f>
        <v>【104.36】</v>
      </c>
      <c r="CA6" s="35">
        <f>IF(CA7="",NA(),CA7)</f>
        <v>176.33</v>
      </c>
      <c r="CB6" s="35">
        <f t="shared" ref="CB6:CJ6" si="9">IF(CB7="",NA(),CB7)</f>
        <v>160.71</v>
      </c>
      <c r="CC6" s="35">
        <f t="shared" si="9"/>
        <v>150.37</v>
      </c>
      <c r="CD6" s="35">
        <f t="shared" si="9"/>
        <v>143.51</v>
      </c>
      <c r="CE6" s="35">
        <f t="shared" si="9"/>
        <v>148.94999999999999</v>
      </c>
      <c r="CF6" s="35">
        <f t="shared" si="9"/>
        <v>178.39</v>
      </c>
      <c r="CG6" s="35">
        <f t="shared" si="9"/>
        <v>173.03</v>
      </c>
      <c r="CH6" s="35">
        <f t="shared" si="9"/>
        <v>171.15</v>
      </c>
      <c r="CI6" s="35">
        <f t="shared" si="9"/>
        <v>170.19</v>
      </c>
      <c r="CJ6" s="35">
        <f t="shared" si="9"/>
        <v>171.81</v>
      </c>
      <c r="CK6" s="34" t="str">
        <f>IF(CK7="","",IF(CK7="-","【-】","【"&amp;SUBSTITUTE(TEXT(CK7,"#,##0.00"),"-","△")&amp;"】"))</f>
        <v>【165.71】</v>
      </c>
      <c r="CL6" s="35">
        <f>IF(CL7="",NA(),CL7)</f>
        <v>65.739999999999995</v>
      </c>
      <c r="CM6" s="35">
        <f t="shared" ref="CM6:CU6" si="10">IF(CM7="",NA(),CM7)</f>
        <v>66.88</v>
      </c>
      <c r="CN6" s="35">
        <f t="shared" si="10"/>
        <v>66.17</v>
      </c>
      <c r="CO6" s="35">
        <f t="shared" si="10"/>
        <v>65.98</v>
      </c>
      <c r="CP6" s="35">
        <f t="shared" si="10"/>
        <v>65.89</v>
      </c>
      <c r="CQ6" s="35">
        <f t="shared" si="10"/>
        <v>59.23</v>
      </c>
      <c r="CR6" s="35">
        <f t="shared" si="10"/>
        <v>58.58</v>
      </c>
      <c r="CS6" s="35">
        <f t="shared" si="10"/>
        <v>58.53</v>
      </c>
      <c r="CT6" s="35">
        <f t="shared" si="10"/>
        <v>59.01</v>
      </c>
      <c r="CU6" s="35">
        <f t="shared" si="10"/>
        <v>60.03</v>
      </c>
      <c r="CV6" s="34" t="str">
        <f>IF(CV7="","",IF(CV7="-","【-】","【"&amp;SUBSTITUTE(TEXT(CV7,"#,##0.00"),"-","△")&amp;"】"))</f>
        <v>【60.41】</v>
      </c>
      <c r="CW6" s="35">
        <f>IF(CW7="",NA(),CW7)</f>
        <v>91.93</v>
      </c>
      <c r="CX6" s="35">
        <f t="shared" ref="CX6:DF6" si="11">IF(CX7="",NA(),CX7)</f>
        <v>91.29</v>
      </c>
      <c r="CY6" s="35">
        <f t="shared" si="11"/>
        <v>92.07</v>
      </c>
      <c r="CZ6" s="35">
        <f t="shared" si="11"/>
        <v>92.25</v>
      </c>
      <c r="DA6" s="35">
        <f t="shared" si="11"/>
        <v>91.32</v>
      </c>
      <c r="DB6" s="35">
        <f t="shared" si="11"/>
        <v>85.53</v>
      </c>
      <c r="DC6" s="35">
        <f t="shared" si="11"/>
        <v>85.23</v>
      </c>
      <c r="DD6" s="35">
        <f t="shared" si="11"/>
        <v>85.26</v>
      </c>
      <c r="DE6" s="35">
        <f t="shared" si="11"/>
        <v>85.37</v>
      </c>
      <c r="DF6" s="35">
        <f t="shared" si="11"/>
        <v>84.81</v>
      </c>
      <c r="DG6" s="34" t="str">
        <f>IF(DG7="","",IF(DG7="-","【-】","【"&amp;SUBSTITUTE(TEXT(DG7,"#,##0.00"),"-","△")&amp;"】"))</f>
        <v>【89.93】</v>
      </c>
      <c r="DH6" s="35">
        <f>IF(DH7="",NA(),DH7)</f>
        <v>45.82</v>
      </c>
      <c r="DI6" s="35">
        <f t="shared" ref="DI6:DQ6" si="12">IF(DI7="",NA(),DI7)</f>
        <v>48.45</v>
      </c>
      <c r="DJ6" s="35">
        <f t="shared" si="12"/>
        <v>50</v>
      </c>
      <c r="DK6" s="35">
        <f t="shared" si="12"/>
        <v>50.89</v>
      </c>
      <c r="DL6" s="35">
        <f t="shared" si="12"/>
        <v>51.5</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8.99</v>
      </c>
      <c r="DT6" s="35">
        <f t="shared" ref="DT6:EB6" si="13">IF(DT7="",NA(),DT7)</f>
        <v>8.26</v>
      </c>
      <c r="DU6" s="35">
        <f t="shared" si="13"/>
        <v>2.35</v>
      </c>
      <c r="DV6" s="35">
        <f t="shared" si="13"/>
        <v>1.1499999999999999</v>
      </c>
      <c r="DW6" s="35">
        <f t="shared" si="13"/>
        <v>1.1399999999999999</v>
      </c>
      <c r="DX6" s="35">
        <f t="shared" si="13"/>
        <v>8.39</v>
      </c>
      <c r="DY6" s="35">
        <f t="shared" si="13"/>
        <v>10.09</v>
      </c>
      <c r="DZ6" s="35">
        <f t="shared" si="13"/>
        <v>10.54</v>
      </c>
      <c r="EA6" s="35">
        <f t="shared" si="13"/>
        <v>12.03</v>
      </c>
      <c r="EB6" s="35">
        <f t="shared" si="13"/>
        <v>12.19</v>
      </c>
      <c r="EC6" s="34" t="str">
        <f>IF(EC7="","",IF(EC7="-","【-】","【"&amp;SUBSTITUTE(TEXT(EC7,"#,##0.00"),"-","△")&amp;"】"))</f>
        <v>【15.89】</v>
      </c>
      <c r="ED6" s="35">
        <f>IF(ED7="",NA(),ED7)</f>
        <v>2.33</v>
      </c>
      <c r="EE6" s="35">
        <f t="shared" ref="EE6:EM6" si="14">IF(EE7="",NA(),EE7)</f>
        <v>1.1000000000000001</v>
      </c>
      <c r="EF6" s="35">
        <f t="shared" si="14"/>
        <v>1.19</v>
      </c>
      <c r="EG6" s="35">
        <f t="shared" si="14"/>
        <v>0.09</v>
      </c>
      <c r="EH6" s="35">
        <f t="shared" si="14"/>
        <v>1.68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114081</v>
      </c>
      <c r="D7" s="37">
        <v>46</v>
      </c>
      <c r="E7" s="37">
        <v>1</v>
      </c>
      <c r="F7" s="37">
        <v>0</v>
      </c>
      <c r="G7" s="37">
        <v>1</v>
      </c>
      <c r="H7" s="37" t="s">
        <v>104</v>
      </c>
      <c r="I7" s="37" t="s">
        <v>105</v>
      </c>
      <c r="J7" s="37" t="s">
        <v>106</v>
      </c>
      <c r="K7" s="37" t="s">
        <v>107</v>
      </c>
      <c r="L7" s="37" t="s">
        <v>108</v>
      </c>
      <c r="M7" s="37" t="s">
        <v>109</v>
      </c>
      <c r="N7" s="38" t="s">
        <v>110</v>
      </c>
      <c r="O7" s="38">
        <v>89.96</v>
      </c>
      <c r="P7" s="38">
        <v>99.51</v>
      </c>
      <c r="Q7" s="38">
        <v>2932</v>
      </c>
      <c r="R7" s="38">
        <v>34079</v>
      </c>
      <c r="S7" s="38">
        <v>64.25</v>
      </c>
      <c r="T7" s="38">
        <v>530.41</v>
      </c>
      <c r="U7" s="38">
        <v>33677</v>
      </c>
      <c r="V7" s="38">
        <v>63.55</v>
      </c>
      <c r="W7" s="38">
        <v>529.92999999999995</v>
      </c>
      <c r="X7" s="38">
        <v>105.17</v>
      </c>
      <c r="Y7" s="38">
        <v>114.2</v>
      </c>
      <c r="Z7" s="38">
        <v>118.92</v>
      </c>
      <c r="AA7" s="38">
        <v>123.69</v>
      </c>
      <c r="AB7" s="38">
        <v>120.29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997.28</v>
      </c>
      <c r="AU7" s="38">
        <v>736.41</v>
      </c>
      <c r="AV7" s="38">
        <v>672.39</v>
      </c>
      <c r="AW7" s="38">
        <v>454.66</v>
      </c>
      <c r="AX7" s="38">
        <v>496.74</v>
      </c>
      <c r="AY7" s="38">
        <v>909.68</v>
      </c>
      <c r="AZ7" s="38">
        <v>382.09</v>
      </c>
      <c r="BA7" s="38">
        <v>371.31</v>
      </c>
      <c r="BB7" s="38">
        <v>377.63</v>
      </c>
      <c r="BC7" s="38">
        <v>357.34</v>
      </c>
      <c r="BD7" s="38">
        <v>264.33999999999997</v>
      </c>
      <c r="BE7" s="38">
        <v>109.44</v>
      </c>
      <c r="BF7" s="38">
        <v>100.49</v>
      </c>
      <c r="BG7" s="38">
        <v>91.99</v>
      </c>
      <c r="BH7" s="38">
        <v>83.62</v>
      </c>
      <c r="BI7" s="38">
        <v>75.709999999999994</v>
      </c>
      <c r="BJ7" s="38">
        <v>382.65</v>
      </c>
      <c r="BK7" s="38">
        <v>385.06</v>
      </c>
      <c r="BL7" s="38">
        <v>373.09</v>
      </c>
      <c r="BM7" s="38">
        <v>364.71</v>
      </c>
      <c r="BN7" s="38">
        <v>373.69</v>
      </c>
      <c r="BO7" s="38">
        <v>274.27</v>
      </c>
      <c r="BP7" s="38">
        <v>98.6</v>
      </c>
      <c r="BQ7" s="38">
        <v>108.84</v>
      </c>
      <c r="BR7" s="38">
        <v>116.29</v>
      </c>
      <c r="BS7" s="38">
        <v>121.96</v>
      </c>
      <c r="BT7" s="38">
        <v>117.5</v>
      </c>
      <c r="BU7" s="38">
        <v>96.1</v>
      </c>
      <c r="BV7" s="38">
        <v>99.07</v>
      </c>
      <c r="BW7" s="38">
        <v>99.99</v>
      </c>
      <c r="BX7" s="38">
        <v>100.65</v>
      </c>
      <c r="BY7" s="38">
        <v>99.87</v>
      </c>
      <c r="BZ7" s="38">
        <v>104.36</v>
      </c>
      <c r="CA7" s="38">
        <v>176.33</v>
      </c>
      <c r="CB7" s="38">
        <v>160.71</v>
      </c>
      <c r="CC7" s="38">
        <v>150.37</v>
      </c>
      <c r="CD7" s="38">
        <v>143.51</v>
      </c>
      <c r="CE7" s="38">
        <v>148.94999999999999</v>
      </c>
      <c r="CF7" s="38">
        <v>178.39</v>
      </c>
      <c r="CG7" s="38">
        <v>173.03</v>
      </c>
      <c r="CH7" s="38">
        <v>171.15</v>
      </c>
      <c r="CI7" s="38">
        <v>170.19</v>
      </c>
      <c r="CJ7" s="38">
        <v>171.81</v>
      </c>
      <c r="CK7" s="38">
        <v>165.71</v>
      </c>
      <c r="CL7" s="38">
        <v>65.739999999999995</v>
      </c>
      <c r="CM7" s="38">
        <v>66.88</v>
      </c>
      <c r="CN7" s="38">
        <v>66.17</v>
      </c>
      <c r="CO7" s="38">
        <v>65.98</v>
      </c>
      <c r="CP7" s="38">
        <v>65.89</v>
      </c>
      <c r="CQ7" s="38">
        <v>59.23</v>
      </c>
      <c r="CR7" s="38">
        <v>58.58</v>
      </c>
      <c r="CS7" s="38">
        <v>58.53</v>
      </c>
      <c r="CT7" s="38">
        <v>59.01</v>
      </c>
      <c r="CU7" s="38">
        <v>60.03</v>
      </c>
      <c r="CV7" s="38">
        <v>60.41</v>
      </c>
      <c r="CW7" s="38">
        <v>91.93</v>
      </c>
      <c r="CX7" s="38">
        <v>91.29</v>
      </c>
      <c r="CY7" s="38">
        <v>92.07</v>
      </c>
      <c r="CZ7" s="38">
        <v>92.25</v>
      </c>
      <c r="DA7" s="38">
        <v>91.32</v>
      </c>
      <c r="DB7" s="38">
        <v>85.53</v>
      </c>
      <c r="DC7" s="38">
        <v>85.23</v>
      </c>
      <c r="DD7" s="38">
        <v>85.26</v>
      </c>
      <c r="DE7" s="38">
        <v>85.37</v>
      </c>
      <c r="DF7" s="38">
        <v>84.81</v>
      </c>
      <c r="DG7" s="38">
        <v>89.93</v>
      </c>
      <c r="DH7" s="38">
        <v>45.82</v>
      </c>
      <c r="DI7" s="38">
        <v>48.45</v>
      </c>
      <c r="DJ7" s="38">
        <v>50</v>
      </c>
      <c r="DK7" s="38">
        <v>50.89</v>
      </c>
      <c r="DL7" s="38">
        <v>51.5</v>
      </c>
      <c r="DM7" s="38">
        <v>37.340000000000003</v>
      </c>
      <c r="DN7" s="38">
        <v>44.31</v>
      </c>
      <c r="DO7" s="38">
        <v>45.75</v>
      </c>
      <c r="DP7" s="38">
        <v>46.9</v>
      </c>
      <c r="DQ7" s="38">
        <v>47.28</v>
      </c>
      <c r="DR7" s="38">
        <v>48.12</v>
      </c>
      <c r="DS7" s="38">
        <v>8.99</v>
      </c>
      <c r="DT7" s="38">
        <v>8.26</v>
      </c>
      <c r="DU7" s="38">
        <v>2.35</v>
      </c>
      <c r="DV7" s="38">
        <v>1.1499999999999999</v>
      </c>
      <c r="DW7" s="38">
        <v>1.1399999999999999</v>
      </c>
      <c r="DX7" s="38">
        <v>8.39</v>
      </c>
      <c r="DY7" s="38">
        <v>10.09</v>
      </c>
      <c r="DZ7" s="38">
        <v>10.54</v>
      </c>
      <c r="EA7" s="38">
        <v>12.03</v>
      </c>
      <c r="EB7" s="38">
        <v>12.19</v>
      </c>
      <c r="EC7" s="38">
        <v>15.89</v>
      </c>
      <c r="ED7" s="38">
        <v>2.33</v>
      </c>
      <c r="EE7" s="38">
        <v>1.1000000000000001</v>
      </c>
      <c r="EF7" s="38">
        <v>1.19</v>
      </c>
      <c r="EG7" s="38">
        <v>0.09</v>
      </c>
      <c r="EH7" s="38">
        <v>1.68</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ys740844</cp:lastModifiedBy>
  <dcterms:created xsi:type="dcterms:W3CDTF">2018-12-03T08:29:10Z</dcterms:created>
  <dcterms:modified xsi:type="dcterms:W3CDTF">2019-01-21T23:46:15Z</dcterms:modified>
  <cp:category/>
</cp:coreProperties>
</file>