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WS895\Desktop\【経営比較分析表】2017_113832_47_1718\"/>
    </mc:Choice>
  </mc:AlternateContent>
  <xr:revisionPtr revIDLastSave="0" documentId="13_ncr:1_{B9A1E494-07E4-4F05-B484-48B149F80F0C}" xr6:coauthVersionLast="40" xr6:coauthVersionMax="40" xr10:uidLastSave="{00000000-0000-0000-0000-000000000000}"/>
  <workbookProtection workbookAlgorithmName="SHA-512" workbookHashValue="q+H8JWV8NaVIRj/VWw9PPy9HDNAdkGtsBO9spMRtrZ+/ak85fWQcfTEcuXqdoqDlxKCOFbKFiuruU9AXfy0avg==" workbookSaltValue="DZ/vdgjPEUHsNTMUwP5L3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AT8" i="4"/>
  <c r="AL8" i="4"/>
  <c r="C10" i="5" l="1"/>
  <c r="D10" i="5"/>
  <c r="E10" i="5"/>
  <c r="B10" i="5"/>
</calcChain>
</file>

<file path=xl/sharedStrings.xml><?xml version="1.0" encoding="utf-8"?>
<sst xmlns="http://schemas.openxmlformats.org/spreadsheetml/2006/main" count="241" uniqueCount="126">
  <si>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</si>
  <si>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</si>
  <si>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</si>
  <si>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</si>
  <si>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</si>
  <si>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</si>
  <si>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</si>
  <si>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</si>
  <si>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</si>
  <si>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</si>
  <si>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</si>
  <si>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</si>
  <si>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</si>
  <si>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</si>
  <si>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</si>
  <si>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</si>
  <si>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</si>
  <si>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</si>
  <si>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</si>
  <si>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</si>
  <si>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</si>
  <si>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</si>
  <si>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</si>
  <si>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</si>
  <si>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</si>
  <si>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</si>
  <si>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</si>
  <si>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</si>
  <si>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</si>
  <si>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</si>
  <si>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</si>
  <si>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</si>
  <si>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</si>
  <si>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</si>
  <si>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</si>
  <si>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</si>
  <si>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</si>
  <si>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</si>
  <si>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</si>
  <si>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</si>
  <si>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</si>
  <si>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</si>
  <si>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</si>
  <si>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</si>
  <si>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</si>
  <si>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</si>
  <si>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</si>
  <si>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</si>
  <si>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</si>
  <si>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</si>
  <si>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</si>
  <si>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</si>
  <si>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</si>
  <si>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</si>
  <si>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</si>
  <si>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</si>
  <si>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</si>
  <si>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</si>
  <si>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</si>
  <si>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</si>
  <si>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</si>
  <si>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</si>
  <si>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</si>
  <si>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</si>
  <si>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</si>
  <si>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</si>
  <si>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</si>
  <si>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</si>
  <si>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</si>
  <si>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</si>
  <si>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</si>
  <si>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</si>
  <si>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</si>
  <si>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</si>
  <si>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</si>
  <si>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</si>
  <si>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</si>
  <si>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</si>
  <si>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</si>
  <si>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</si>
  <si>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</si>
  <si>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</si>
  <si>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</si>
  <si>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</si>
  <si>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</si>
  <si>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</si>
  <si>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</si>
  <si>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</si>
  <si>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</si>
  <si>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</si>
  <si>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</si>
  <si>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</si>
  <si>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</si>
  <si>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</si>
  <si>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</si>
  <si>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</si>
  <si>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</si>
  <si>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</si>
  <si>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</si>
  <si>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</si>
  <si>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</si>
  <si>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</si>
  <si>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</si>
  <si>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</si>
  <si>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</si>
  <si>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</si>
  <si>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</si>
  <si>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</si>
  <si>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</si>
  <si>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</si>
  <si>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神川町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</si>
  <si>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</si>
  <si>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</si>
  <si>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</si>
  <si>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</si>
  <si>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</si>
  <si>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</si>
  <si>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</si>
  <si>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</si>
  <si>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</si>
  <si>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</si>
  <si>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</si>
  <si>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</si>
  <si>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平成１８年の供用開始であり、比較的新しい管渠、施設である。浄化センターも耐震基準をクリアしている。
　老朽化を数値で表す状況ではないが、水道事業計画書に基づき、適切に維持管理を行っていく。</t>
    <phoneticPr fontId="4"/>
  </si>
  <si>
    <t>①収益的収支比率
　平成28年度から4.04下がっている。これは使用料収入が横ばいとなって収支比率が悪化したためである。また、歳入の不足分を一般会計からの繰入金等に依存する状況である。
⑤経費回収率
　使用料収入が減少したため、類似団体よりも低い数値を示す状態になった。
⑥汚水処理原価
　汚水1㎥あたりの処理経費で、類似団体と比較して高い数値を示している。更なる接続率の向上による有収水量を増加させる。
⑦施設利用率
　汚水の処理能力のうちどの程度使っているかを示す指標で、数値が低い状態ではあるが、接続率の向上による改善が見込まれる。
⑧水洗化率
　類似団体と比較して低い数値を示している。これは下水道が普及途上であることも影響している。
　増加傾向にあるが、更なる接続促進が必要である。</t>
    <rPh sb="101" eb="104">
      <t>シヨウリョウ</t>
    </rPh>
    <rPh sb="104" eb="106">
      <t>シュウニュウ</t>
    </rPh>
    <rPh sb="107" eb="109">
      <t>ゲンショウ</t>
    </rPh>
    <rPh sb="114" eb="116">
      <t>ルイジ</t>
    </rPh>
    <rPh sb="116" eb="118">
      <t>ダンタイ</t>
    </rPh>
    <rPh sb="121" eb="122">
      <t>ヒク</t>
    </rPh>
    <rPh sb="123" eb="125">
      <t>スウチ</t>
    </rPh>
    <rPh sb="126" eb="127">
      <t>シメ</t>
    </rPh>
    <rPh sb="128" eb="130">
      <t>ジョウタイ</t>
    </rPh>
    <rPh sb="168" eb="169">
      <t>タカ</t>
    </rPh>
    <phoneticPr fontId="4"/>
  </si>
  <si>
    <t>　神川町（特環）公共下水道事業は、供用開始から12年。下水道普及途上であり、引続き浄化槽の交換等に合わせて、接続促進活動を実施して下水道への理解を高める。安定的な事業運営を行うためにも、更なる接続率の向上を目指していく。
　下水道の目的である公衆衛生の向上や、河川等の水質保全、良好な環境を創造するために、今後も健全で効率性の高い事業運営を目指していく。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</si>
</sst>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8-4456-8620-72CA9245B7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1DB8-4456-8620-72CA9245B7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c:v>
                </c:pt>
                <c:pt idx="1">
                  <c:v>0</c:v>
                </c:pt>
                <c:pt idx="2">
                  <c:v>22.22</c:v>
                </c:pt>
                <c:pt idx="3">
                  <c:v>21.67</c:v>
                </c:pt>
                <c:pt idx="4">
                  <c:v>22.89</c:v>
                </c:pt>
              </c:numCache>
            </c:numRef>
          </c:val>
          <c:extLst>
            <c:ext xmlns:c16="http://schemas.microsoft.com/office/drawing/2014/chart" uri="{C3380CC4-5D6E-409C-BE32-E72D297353CC}">
              <c16:uniqueId val="{00000000-E45F-4872-9EA7-7F61C4A99B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E45F-4872-9EA7-7F61C4A99B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58.03</c:v>
                </c:pt>
                <c:pt idx="1">
                  <c:v>58.75</c:v>
                </c:pt>
                <c:pt idx="2">
                  <c:v>61.15</c:v>
                </c:pt>
                <c:pt idx="3">
                  <c:v>65.73</c:v>
                </c:pt>
                <c:pt idx="4">
                  <c:v>63.91</c:v>
                </c:pt>
              </c:numCache>
            </c:numRef>
          </c:val>
          <c:extLst>
            <c:ext xmlns:c16="http://schemas.microsoft.com/office/drawing/2014/chart" uri="{C3380CC4-5D6E-409C-BE32-E72D297353CC}">
              <c16:uniqueId val="{00000000-696E-4EB7-891A-5090F0C723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696E-4EB7-891A-5090F0C723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97.62</c:v>
                </c:pt>
                <c:pt idx="1">
                  <c:v>96.91</c:v>
                </c:pt>
                <c:pt idx="2">
                  <c:v>93.78</c:v>
                </c:pt>
                <c:pt idx="3">
                  <c:v>97.92</c:v>
                </c:pt>
                <c:pt idx="4">
                  <c:v>93.88</c:v>
                </c:pt>
              </c:numCache>
            </c:numRef>
          </c:val>
          <c:extLst>
            <c:ext xmlns:c16="http://schemas.microsoft.com/office/drawing/2014/chart" uri="{C3380CC4-5D6E-409C-BE32-E72D297353CC}">
              <c16:uniqueId val="{00000000-81A4-4B35-BBA9-295EF80638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4-4B35-BBA9-295EF80638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B-440B-951F-AC0E78A66D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B-440B-951F-AC0E78A66D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4-4B1B-ABB2-EE123C7640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4-4B1B-ABB2-EE123C7640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7-49A9-9096-1231D9AD31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7-49A9-9096-1231D9AD31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01-446F-A803-705EE7AACF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1-446F-A803-705EE7AACF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FF-4D1E-9791-F18BB0E4A4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8AFF-4D1E-9791-F18BB0E4A4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50.85</c:v>
                </c:pt>
                <c:pt idx="1">
                  <c:v>56.31</c:v>
                </c:pt>
                <c:pt idx="2">
                  <c:v>58.28</c:v>
                </c:pt>
                <c:pt idx="3">
                  <c:v>66.72</c:v>
                </c:pt>
                <c:pt idx="4">
                  <c:v>53.53</c:v>
                </c:pt>
              </c:numCache>
            </c:numRef>
          </c:val>
          <c:extLst>
            <c:ext xmlns:c16="http://schemas.microsoft.com/office/drawing/2014/chart" uri="{C3380CC4-5D6E-409C-BE32-E72D297353CC}">
              <c16:uniqueId val="{00000000-7AB1-4F95-B55C-75D0964936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7AB1-4F95-B55C-75D0964936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304.8</c:v>
                </c:pt>
                <c:pt idx="1">
                  <c:v>274.76</c:v>
                </c:pt>
                <c:pt idx="2">
                  <c:v>264.32</c:v>
                </c:pt>
                <c:pt idx="3">
                  <c:v>236.46</c:v>
                </c:pt>
                <c:pt idx="4">
                  <c:v>282.89</c:v>
                </c:pt>
              </c:numCache>
            </c:numRef>
          </c:val>
          <c:extLst>
            <c:ext xmlns:c16="http://schemas.microsoft.com/office/drawing/2014/chart" uri="{C3380CC4-5D6E-409C-BE32-E72D297353CC}">
              <c16:uniqueId val="{00000000-9E40-4C81-B1E9-71708AC111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9E40-4C81-B1E9-71708AC111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神川町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13835</v>
      </c>
      <c r="AM8" s="49"/>
      <c r="AN8" s="49"/>
      <c r="AO8" s="49"/>
      <c r="AP8" s="49"/>
      <c r="AQ8" s="49"/>
      <c r="AR8" s="49"/>
      <c r="AS8" s="49"/>
      <c r="AT8" s="44">
        <f>データ!T6</f>
        <v>47.4</v>
      </c>
      <c r="AU8" s="44"/>
      <c r="AV8" s="44"/>
      <c r="AW8" s="44"/>
      <c r="AX8" s="44"/>
      <c r="AY8" s="44"/>
      <c r="AZ8" s="44"/>
      <c r="BA8" s="44"/>
      <c r="BB8" s="44">
        <f>データ!U6</f>
        <v>291.88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9.84</v>
      </c>
      <c r="Q10" s="44"/>
      <c r="R10" s="44"/>
      <c r="S10" s="44"/>
      <c r="T10" s="44"/>
      <c r="U10" s="44"/>
      <c r="V10" s="44"/>
      <c r="W10" s="44">
        <f>データ!Q6</f>
        <v>95</v>
      </c>
      <c r="X10" s="44"/>
      <c r="Y10" s="44"/>
      <c r="Z10" s="44"/>
      <c r="AA10" s="44"/>
      <c r="AB10" s="44"/>
      <c r="AC10" s="44"/>
      <c r="AD10" s="49">
        <f>データ!R6</f>
        <v>2370</v>
      </c>
      <c r="AE10" s="49"/>
      <c r="AF10" s="49"/>
      <c r="AG10" s="49"/>
      <c r="AH10" s="49"/>
      <c r="AI10" s="49"/>
      <c r="AJ10" s="49"/>
      <c r="AK10" s="2"/>
      <c r="AL10" s="49">
        <f>データ!V6</f>
        <v>1355</v>
      </c>
      <c r="AM10" s="49"/>
      <c r="AN10" s="49"/>
      <c r="AO10" s="49"/>
      <c r="AP10" s="49"/>
      <c r="AQ10" s="49"/>
      <c r="AR10" s="49"/>
      <c r="AS10" s="49"/>
      <c r="AT10" s="44">
        <f>データ!W6</f>
        <v>0.76</v>
      </c>
      <c r="AU10" s="44"/>
      <c r="AV10" s="44"/>
      <c r="AW10" s="44"/>
      <c r="AX10" s="44"/>
      <c r="AY10" s="44"/>
      <c r="AZ10" s="44"/>
      <c r="BA10" s="44"/>
      <c r="BB10" s="44">
        <f>データ!X6</f>
        <v>1782.89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5fGHFfIYykdxJfykB31oif6fAFllWSonIjqDgTaWh7P4aRpAQXrNZ6nAsWSPCv/Kn83WOhuqx5jSb/108BsIlg==" saltValue="RdAt1d+Esvuv8ccfKDnnx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113832</v>
      </c>
      <c r="D6" s="32">
        <f t="shared" si="3"/>
        <v>47</v>
      </c>
      <c r="E6" s="32">
        <f t="shared" si="3"/>
        <v>17</v>
      </c>
      <c r="F6" s="32">
        <f t="shared" si="3"/>
        <v>4</v>
      </c>
      <c r="G6" s="32">
        <f t="shared" si="3"/>
        <v>0</v>
      </c>
      <c r="H6" s="32" t="str">
        <f t="shared" si="3"/>
        <v>埼玉県　神川町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9.84</v>
      </c>
      <c r="Q6" s="33">
        <f t="shared" si="3"/>
        <v>95</v>
      </c>
      <c r="R6" s="33">
        <f t="shared" si="3"/>
        <v>2370</v>
      </c>
      <c r="S6" s="33">
        <f t="shared" si="3"/>
        <v>13835</v>
      </c>
      <c r="T6" s="33">
        <f t="shared" si="3"/>
        <v>47.4</v>
      </c>
      <c r="U6" s="33">
        <f t="shared" si="3"/>
        <v>291.88</v>
      </c>
      <c r="V6" s="33">
        <f t="shared" si="3"/>
        <v>1355</v>
      </c>
      <c r="W6" s="33">
        <f t="shared" si="3"/>
        <v>0.76</v>
      </c>
      <c r="X6" s="33">
        <f t="shared" si="3"/>
        <v>1782.89</v>
      </c>
      <c r="Y6" s="34">
        <f>IF(Y7="",NA(),Y7)</f>
        <v>97.62</v>
      </c>
      <c r="Z6" s="34">
        <f t="shared" ref="Z6:AH6" si="4">IF(Z7="",NA(),Z7)</f>
        <v>96.91</v>
      </c>
      <c r="AA6" s="34">
        <f t="shared" si="4"/>
        <v>93.78</v>
      </c>
      <c r="AB6" s="34">
        <f t="shared" si="4"/>
        <v>97.92</v>
      </c>
      <c r="AC6" s="34">
        <f t="shared" si="4"/>
        <v>93.88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50.85</v>
      </c>
      <c r="BR6" s="34">
        <f t="shared" ref="BR6:BZ6" si="8">IF(BR7="",NA(),BR7)</f>
        <v>56.31</v>
      </c>
      <c r="BS6" s="34">
        <f t="shared" si="8"/>
        <v>58.28</v>
      </c>
      <c r="BT6" s="34">
        <f t="shared" si="8"/>
        <v>66.72</v>
      </c>
      <c r="BU6" s="34">
        <f t="shared" si="8"/>
        <v>53.53</v>
      </c>
      <c r="BV6" s="34">
        <f t="shared" si="8"/>
        <v>53.01</v>
      </c>
      <c r="BW6" s="34">
        <f t="shared" si="8"/>
        <v>50.54</v>
      </c>
      <c r="BX6" s="34">
        <f t="shared" si="8"/>
        <v>49.22</v>
      </c>
      <c r="BY6" s="34">
        <f t="shared" si="8"/>
        <v>53.7</v>
      </c>
      <c r="BZ6" s="34">
        <f t="shared" si="8"/>
        <v>61.54</v>
      </c>
      <c r="CA6" s="33" t="str">
        <f>IF(CA7="","",IF(CA7="-","【-】","【"&amp;SUBSTITUTE(TEXT(CA7,"#,##0.00"),"-","△")&amp;"】"))</f>
        <v>【75.58】</v>
      </c>
      <c r="CB6" s="34">
        <f>IF(CB7="",NA(),CB7)</f>
        <v>304.8</v>
      </c>
      <c r="CC6" s="34">
        <f t="shared" ref="CC6:CK6" si="9">IF(CC7="",NA(),CC7)</f>
        <v>274.76</v>
      </c>
      <c r="CD6" s="34">
        <f t="shared" si="9"/>
        <v>264.32</v>
      </c>
      <c r="CE6" s="34">
        <f t="shared" si="9"/>
        <v>236.46</v>
      </c>
      <c r="CF6" s="34">
        <f t="shared" si="9"/>
        <v>282.89</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22</v>
      </c>
      <c r="CN6" s="34" t="str">
        <f t="shared" ref="CN6:CV6" si="10">IF(CN7="",NA(),CN7)</f>
        <v>-</v>
      </c>
      <c r="CO6" s="34">
        <f t="shared" si="10"/>
        <v>22.22</v>
      </c>
      <c r="CP6" s="34">
        <f t="shared" si="10"/>
        <v>21.67</v>
      </c>
      <c r="CQ6" s="34">
        <f t="shared" si="10"/>
        <v>22.89</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58.03</v>
      </c>
      <c r="CY6" s="34">
        <f t="shared" ref="CY6:DG6" si="11">IF(CY7="",NA(),CY7)</f>
        <v>58.75</v>
      </c>
      <c r="CZ6" s="34">
        <f t="shared" si="11"/>
        <v>61.15</v>
      </c>
      <c r="DA6" s="34">
        <f t="shared" si="11"/>
        <v>65.73</v>
      </c>
      <c r="DB6" s="34">
        <f t="shared" si="11"/>
        <v>63.91</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113832</v>
      </c>
      <c r="D7" s="36">
        <v>47</v>
      </c>
      <c r="E7" s="36">
        <v>17</v>
      </c>
      <c r="F7" s="36">
        <v>4</v>
      </c>
      <c r="G7" s="36">
        <v>0</v>
      </c>
      <c r="H7" s="36" t="s">
        <v>110</v>
      </c>
      <c r="I7" s="36" t="s">
        <v>111</v>
      </c>
      <c r="J7" s="36" t="s">
        <v>112</v>
      </c>
      <c r="K7" s="36" t="s">
        <v>113</v>
      </c>
      <c r="L7" s="36" t="s">
        <v>114</v>
      </c>
      <c r="M7" s="36" t="s">
        <v>115</v>
      </c>
      <c r="N7" s="37" t="s">
        <v>116</v>
      </c>
      <c r="O7" s="37" t="s">
        <v>117</v>
      </c>
      <c r="P7" s="37">
        <v>9.84</v>
      </c>
      <c r="Q7" s="37">
        <v>95</v>
      </c>
      <c r="R7" s="37">
        <v>2370</v>
      </c>
      <c r="S7" s="37">
        <v>13835</v>
      </c>
      <c r="T7" s="37">
        <v>47.4</v>
      </c>
      <c r="U7" s="37">
        <v>291.88</v>
      </c>
      <c r="V7" s="37">
        <v>1355</v>
      </c>
      <c r="W7" s="37">
        <v>0.76</v>
      </c>
      <c r="X7" s="37">
        <v>1782.89</v>
      </c>
      <c r="Y7" s="37">
        <v>97.62</v>
      </c>
      <c r="Z7" s="37">
        <v>96.91</v>
      </c>
      <c r="AA7" s="37">
        <v>93.78</v>
      </c>
      <c r="AB7" s="37">
        <v>97.92</v>
      </c>
      <c r="AC7" s="37">
        <v>93.88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50.85</v>
      </c>
      <c r="BR7" s="37">
        <v>56.31</v>
      </c>
      <c r="BS7" s="37">
        <v>58.28</v>
      </c>
      <c r="BT7" s="37">
        <v>66.72</v>
      </c>
      <c r="BU7" s="37">
        <v>53.53</v>
      </c>
      <c r="BV7" s="37">
        <v>53.01</v>
      </c>
      <c r="BW7" s="37">
        <v>50.54</v>
      </c>
      <c r="BX7" s="37">
        <v>49.22</v>
      </c>
      <c r="BY7" s="37">
        <v>53.7</v>
      </c>
      <c r="BZ7" s="37">
        <v>61.54</v>
      </c>
      <c r="CA7" s="37">
        <v>75.58</v>
      </c>
      <c r="CB7" s="37">
        <v>304.8</v>
      </c>
      <c r="CC7" s="37">
        <v>274.76</v>
      </c>
      <c r="CD7" s="37">
        <v>264.32</v>
      </c>
      <c r="CE7" s="37">
        <v>236.46</v>
      </c>
      <c r="CF7" s="37">
        <v>282.89</v>
      </c>
      <c r="CG7" s="37">
        <v>299.39</v>
      </c>
      <c r="CH7" s="37">
        <v>320.36</v>
      </c>
      <c r="CI7" s="37">
        <v>332.02</v>
      </c>
      <c r="CJ7" s="37">
        <v>300.35000000000002</v>
      </c>
      <c r="CK7" s="37">
        <v>267.86</v>
      </c>
      <c r="CL7" s="37">
        <v>215.23</v>
      </c>
      <c r="CM7" s="37">
        <v>22</v>
      </c>
      <c r="CN7" s="37" t="s">
        <v>116</v>
      </c>
      <c r="CO7" s="37">
        <v>22.22</v>
      </c>
      <c r="CP7" s="37">
        <v>21.67</v>
      </c>
      <c r="CQ7" s="37">
        <v>22.89</v>
      </c>
      <c r="CR7" s="37">
        <v>36.200000000000003</v>
      </c>
      <c r="CS7" s="37">
        <v>34.74</v>
      </c>
      <c r="CT7" s="37">
        <v>36.65</v>
      </c>
      <c r="CU7" s="37">
        <v>37.72</v>
      </c>
      <c r="CV7" s="37">
        <v>37.08</v>
      </c>
      <c r="CW7" s="37">
        <v>42.66</v>
      </c>
      <c r="CX7" s="37">
        <v>58.03</v>
      </c>
      <c r="CY7" s="37">
        <v>58.75</v>
      </c>
      <c r="CZ7" s="37">
        <v>61.15</v>
      </c>
      <c r="DA7" s="37">
        <v>65.73</v>
      </c>
      <c r="DB7" s="37">
        <v>63.91</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WS895</cp:lastModifiedBy>
  <cp:lastPrinted>2019-01-18T04:54:19Z</cp:lastPrinted>
  <dcterms:created xsi:type="dcterms:W3CDTF">2018-12-03T09:13:14Z</dcterms:created>
  <dcterms:modified xsi:type="dcterms:W3CDTF">2019-01-18T05:01:30Z</dcterms:modified>
  <cp:category/>
</cp:coreProperties>
</file>