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水生活課\03　管理係（下水関係）\吉田\決算統計\H29決算統計\経営比較分析表\【経営比較分析表】2017_113476_47_1718\"/>
    </mc:Choice>
  </mc:AlternateContent>
  <workbookProtection workbookAlgorithmName="SHA-512" workbookHashValue="9lonOaWG/7TnOYNFTwka8Eq7qqejjo1tWOsTCG7ldgUEiTgwg7wDD15uL7EEm/m5xCDbSTwNPX7kXzpD8qHBTA==" workbookSaltValue="eRZvyV825YFpURcEuAQrI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<sst xmlns="http://schemas.openxmlformats.org/spreadsheetml/2006/main" count="245" uniqueCount="126">
  <si>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</si>
  <si>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</si>
  <si>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</si>
  <si>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</si>
  <si>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</si>
  <si>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</si>
  <si>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</si>
  <si>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</si>
  <si>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</si>
  <si>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</si>
  <si>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</si>
  <si>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</si>
  <si>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</si>
  <si>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</si>
  <si>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</si>
  <si>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</si>
  <si>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</si>
  <si>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</si>
  <si>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</si>
  <si>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</si>
  <si>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</si>
  <si>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</si>
  <si>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</si>
  <si>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</si>
  <si>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</si>
  <si>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</si>
  <si>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</si>
  <si>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</si>
  <si>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</si>
  <si>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</si>
  <si>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</si>
  <si>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</si>
  <si>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</si>
  <si>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</si>
  <si>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</si>
  <si>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</si>
  <si>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</si>
  <si>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</si>
  <si>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</si>
  <si>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</si>
  <si>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</si>
  <si>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</si>
  <si>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</si>
  <si>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</si>
  <si>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</si>
  <si>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</si>
  <si>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</si>
  <si>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</si>
  <si>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</si>
  <si>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</si>
  <si>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</si>
  <si>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</si>
  <si>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</si>
  <si>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</si>
  <si>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</si>
  <si>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</si>
  <si>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</si>
  <si>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</si>
  <si>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</si>
  <si>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</si>
  <si>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</si>
  <si>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</si>
  <si>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</si>
  <si>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</si>
  <si>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</si>
  <si>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</si>
  <si>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</si>
  <si>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</si>
  <si>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</si>
  <si>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</si>
  <si>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</si>
  <si>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</si>
  <si>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</si>
  <si>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</si>
  <si>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</si>
  <si>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</si>
  <si>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</si>
  <si>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</si>
  <si>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</si>
  <si>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</si>
  <si>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</si>
  <si>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</si>
  <si>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</si>
  <si>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</si>
  <si>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</si>
  <si>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</si>
  <si>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</si>
  <si>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</si>
  <si>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</si>
  <si>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</si>
  <si>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</si>
  <si>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</si>
  <si>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</si>
  <si>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</si>
  <si>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</si>
  <si>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</si>
  <si>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</si>
  <si>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</si>
  <si>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</si>
  <si>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</si>
  <si>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</si>
  <si>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</si>
  <si>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</si>
  <si>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</si>
  <si>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</si>
  <si>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</si>
  <si>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</si>
  <si>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</si>
  <si>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</si>
  <si>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</si>
  <si>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吉見町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</si>
  <si>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</si>
  <si>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</si>
  <si>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</si>
  <si>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</si>
  <si>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</si>
  <si>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</si>
  <si>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</si>
  <si>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</si>
  <si>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</si>
  <si>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</si>
  <si>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</si>
  <si>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</si>
  <si>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総費用と地方債償還金の合計額は主に地方債償還額の減少により平成２８年度比べ減少したため、収益的収支比率は増加に転じた。
④企業債残高対事業規模比率　　　　　　　　　　　　　　　　　　　　　　　　　　　　　　　　　　　　　　　　　　　　　　　　　　　　　　　　　　　　　　　　　　　　　　　　　　　　　　　　　　　　　　　　　　　　　　　　　　　　　　　　　　　　
　新規借入額が償還額を超えないよう抑制しているため地方債残高は減少傾向であるため、比率は減少している。
⑤経費回収率
　高資本費対策経費の減少により汚水資本費が増加したため、経費回収率が減少した。
⑥汚水処理原価
　高資本費対策経費の減少により汚水資本費が増加したため、汚水処理原価は増加した。
⑧水洗化比率　　　　　　　　　　　　　　　　　　　　　　　　　　　　　　　　　　　　　　　　　　　　　　　　　　　　　　　　　　　　　　　　　　　　　　　　　　　　　　　　　　　　　　　　　　　　　　　　　　
　例年と同レベル推移している。
　　　　　　　　　　　　　</t>
    <rPh sb="430" eb="431">
      <t>オモ</t>
    </rPh>
    <rPh sb="432" eb="435">
      <t>チホウサイ</t>
    </rPh>
    <rPh sb="450" eb="451">
      <t>クラ</t>
    </rPh>
    <rPh sb="452" eb="454">
      <t>ゲンショウ</t>
    </rPh>
    <rPh sb="467" eb="469">
      <t>ゾウカ</t>
    </rPh>
    <rPh sb="602" eb="603">
      <t>ガク</t>
    </rPh>
    <rPh sb="630" eb="632">
      <t>ケイコウ</t>
    </rPh>
    <rPh sb="638" eb="640">
      <t>ヒリツ</t>
    </rPh>
    <rPh sb="641" eb="643">
      <t>ゲンショウ</t>
    </rPh>
    <rPh sb="650" eb="652">
      <t>ケイヒ</t>
    </rPh>
    <rPh sb="652" eb="654">
      <t>カイシュウ</t>
    </rPh>
    <rPh sb="654" eb="655">
      <t>リツ</t>
    </rPh>
    <rPh sb="657" eb="660">
      <t>コウシホン</t>
    </rPh>
    <rPh sb="660" eb="661">
      <t>ヒ</t>
    </rPh>
    <rPh sb="661" eb="663">
      <t>タイサク</t>
    </rPh>
    <rPh sb="663" eb="665">
      <t>ケイヒ</t>
    </rPh>
    <rPh sb="666" eb="668">
      <t>ゲンショウ</t>
    </rPh>
    <rPh sb="671" eb="673">
      <t>オスイ</t>
    </rPh>
    <rPh sb="673" eb="676">
      <t>シホンヒ</t>
    </rPh>
    <rPh sb="677" eb="679">
      <t>ゾウカ</t>
    </rPh>
    <rPh sb="684" eb="686">
      <t>ケイヒ</t>
    </rPh>
    <rPh sb="686" eb="689">
      <t>カイシュウリツ</t>
    </rPh>
    <rPh sb="690" eb="692">
      <t>ゲンショウ</t>
    </rPh>
    <rPh sb="697" eb="699">
      <t>オスイ</t>
    </rPh>
    <rPh sb="699" eb="701">
      <t>ショリ</t>
    </rPh>
    <rPh sb="701" eb="703">
      <t>ゲンカ</t>
    </rPh>
    <rPh sb="732" eb="734">
      <t>オスイ</t>
    </rPh>
    <rPh sb="734" eb="736">
      <t>ショリ</t>
    </rPh>
    <rPh sb="736" eb="738">
      <t>ゲンカ</t>
    </rPh>
    <rPh sb="739" eb="741">
      <t>ゾウカ</t>
    </rPh>
    <phoneticPr fontId="4"/>
  </si>
  <si>
    <t>　現在のところ、管渠等の老朽化は見られない。</t>
    <phoneticPr fontId="4"/>
  </si>
  <si>
    <t>　経営状況については、前年度と比べてほとんど変化がなく、安定している。今後、経費節減に加え、必要があればストックマネジメントや経営戦略の見直し等を検討しつつ、計画的な施設の維持管理に努め、効率的で安定的な経営を実施していく。</t>
    <rPh sb="15" eb="16">
      <t>クラ</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</si>
</sst>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99E-421F-9A05-8429387D60DA}"/>
            </c:ext>
          </c:extLst>
        </c:ser>
        <c:dLbls>
          <c:showLegendKey val="0"/>
          <c:showVal val="0"/>
          <c:showCatName val="0"/>
          <c:showSerName val="0"/>
          <c:showPercent val="0"/>
          <c:showBubbleSize val="0"/>
        </c:dLbls>
        <c:gapWidth val="150"/>
        <c:axId val="447857432"/>
        <c:axId val="447857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xmlns:c16r2="http://schemas.microsoft.com/office/drawing/2015/06/chart">
            <c:ext xmlns:c16="http://schemas.microsoft.com/office/drawing/2014/chart" uri="{C3380CC4-5D6E-409C-BE32-E72D297353CC}">
              <c16:uniqueId val="{00000001-599E-421F-9A05-8429387D60DA}"/>
            </c:ext>
          </c:extLst>
        </c:ser>
        <c:dLbls>
          <c:showLegendKey val="0"/>
          <c:showVal val="0"/>
          <c:showCatName val="0"/>
          <c:showSerName val="0"/>
          <c:showPercent val="0"/>
          <c:showBubbleSize val="0"/>
        </c:dLbls>
        <c:marker val="1"/>
        <c:smooth val="0"/>
        <c:axId val="447857432"/>
        <c:axId val="447857824"/>
      </c:lineChart>
      <c:dateAx>
        <c:axId val="447857432"/>
        <c:scaling>
          <c:orientation val="minMax"/>
        </c:scaling>
        <c:delete val="1"/>
        <c:axPos val="b"/>
        <c:numFmt formatCode="ge" sourceLinked="1"/>
        <c:majorTickMark val="none"/>
        <c:minorTickMark val="none"/>
        <c:tickLblPos val="none"/>
        <c:crossAx val="447857824"/>
        <c:crosses val="autoZero"/>
        <c:auto val="1"/>
        <c:lblOffset val="100"/>
        <c:baseTimeUnit val="years"/>
      </c:dateAx>
      <c:valAx>
        <c:axId val="44785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857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8FF-4A36-9CEE-B8B15D04D98F}"/>
            </c:ext>
          </c:extLst>
        </c:ser>
        <c:dLbls>
          <c:showLegendKey val="0"/>
          <c:showVal val="0"/>
          <c:showCatName val="0"/>
          <c:showSerName val="0"/>
          <c:showPercent val="0"/>
          <c:showBubbleSize val="0"/>
        </c:dLbls>
        <c:gapWidth val="150"/>
        <c:axId val="425351064"/>
        <c:axId val="42535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xmlns:c16r2="http://schemas.microsoft.com/office/drawing/2015/06/chart">
            <c:ext xmlns:c16="http://schemas.microsoft.com/office/drawing/2014/chart" uri="{C3380CC4-5D6E-409C-BE32-E72D297353CC}">
              <c16:uniqueId val="{00000001-B8FF-4A36-9CEE-B8B15D04D98F}"/>
            </c:ext>
          </c:extLst>
        </c:ser>
        <c:dLbls>
          <c:showLegendKey val="0"/>
          <c:showVal val="0"/>
          <c:showCatName val="0"/>
          <c:showSerName val="0"/>
          <c:showPercent val="0"/>
          <c:showBubbleSize val="0"/>
        </c:dLbls>
        <c:marker val="1"/>
        <c:smooth val="0"/>
        <c:axId val="425351064"/>
        <c:axId val="425351456"/>
      </c:lineChart>
      <c:dateAx>
        <c:axId val="425351064"/>
        <c:scaling>
          <c:orientation val="minMax"/>
        </c:scaling>
        <c:delete val="1"/>
        <c:axPos val="b"/>
        <c:numFmt formatCode="ge" sourceLinked="1"/>
        <c:majorTickMark val="none"/>
        <c:minorTickMark val="none"/>
        <c:tickLblPos val="none"/>
        <c:crossAx val="425351456"/>
        <c:crosses val="autoZero"/>
        <c:auto val="1"/>
        <c:lblOffset val="100"/>
        <c:baseTimeUnit val="years"/>
      </c:dateAx>
      <c:valAx>
        <c:axId val="42535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351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96.7</c:v>
                </c:pt>
                <c:pt idx="1">
                  <c:v>96.9</c:v>
                </c:pt>
                <c:pt idx="2">
                  <c:v>96.5</c:v>
                </c:pt>
                <c:pt idx="3">
                  <c:v>96.23</c:v>
                </c:pt>
                <c:pt idx="4">
                  <c:v>96.65</c:v>
                </c:pt>
              </c:numCache>
            </c:numRef>
          </c:val>
          <c:extLst xmlns:c16r2="http://schemas.microsoft.com/office/drawing/2015/06/chart">
            <c:ext xmlns:c16="http://schemas.microsoft.com/office/drawing/2014/chart" uri="{C3380CC4-5D6E-409C-BE32-E72D297353CC}">
              <c16:uniqueId val="{00000000-BF75-40A2-9A83-7281FB3C3125}"/>
            </c:ext>
          </c:extLst>
        </c:ser>
        <c:dLbls>
          <c:showLegendKey val="0"/>
          <c:showVal val="0"/>
          <c:showCatName val="0"/>
          <c:showSerName val="0"/>
          <c:showPercent val="0"/>
          <c:showBubbleSize val="0"/>
        </c:dLbls>
        <c:gapWidth val="150"/>
        <c:axId val="425352632"/>
        <c:axId val="52869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xmlns:c16r2="http://schemas.microsoft.com/office/drawing/2015/06/chart">
            <c:ext xmlns:c16="http://schemas.microsoft.com/office/drawing/2014/chart" uri="{C3380CC4-5D6E-409C-BE32-E72D297353CC}">
              <c16:uniqueId val="{00000001-BF75-40A2-9A83-7281FB3C3125}"/>
            </c:ext>
          </c:extLst>
        </c:ser>
        <c:dLbls>
          <c:showLegendKey val="0"/>
          <c:showVal val="0"/>
          <c:showCatName val="0"/>
          <c:showSerName val="0"/>
          <c:showPercent val="0"/>
          <c:showBubbleSize val="0"/>
        </c:dLbls>
        <c:marker val="1"/>
        <c:smooth val="0"/>
        <c:axId val="425352632"/>
        <c:axId val="528698320"/>
      </c:lineChart>
      <c:dateAx>
        <c:axId val="425352632"/>
        <c:scaling>
          <c:orientation val="minMax"/>
        </c:scaling>
        <c:delete val="1"/>
        <c:axPos val="b"/>
        <c:numFmt formatCode="ge" sourceLinked="1"/>
        <c:majorTickMark val="none"/>
        <c:minorTickMark val="none"/>
        <c:tickLblPos val="none"/>
        <c:crossAx val="528698320"/>
        <c:crosses val="autoZero"/>
        <c:auto val="1"/>
        <c:lblOffset val="100"/>
        <c:baseTimeUnit val="years"/>
      </c:dateAx>
      <c:valAx>
        <c:axId val="52869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352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90.93</c:v>
                </c:pt>
                <c:pt idx="1">
                  <c:v>92.56</c:v>
                </c:pt>
                <c:pt idx="2">
                  <c:v>98.49</c:v>
                </c:pt>
                <c:pt idx="3">
                  <c:v>95.08</c:v>
                </c:pt>
                <c:pt idx="4">
                  <c:v>98.51</c:v>
                </c:pt>
              </c:numCache>
            </c:numRef>
          </c:val>
          <c:extLst xmlns:c16r2="http://schemas.microsoft.com/office/drawing/2015/06/chart">
            <c:ext xmlns:c16="http://schemas.microsoft.com/office/drawing/2014/chart" uri="{C3380CC4-5D6E-409C-BE32-E72D297353CC}">
              <c16:uniqueId val="{00000000-F3FC-4C85-8C98-C819FEC265FF}"/>
            </c:ext>
          </c:extLst>
        </c:ser>
        <c:dLbls>
          <c:showLegendKey val="0"/>
          <c:showVal val="0"/>
          <c:showCatName val="0"/>
          <c:showSerName val="0"/>
          <c:showPercent val="0"/>
          <c:showBubbleSize val="0"/>
        </c:dLbls>
        <c:gapWidth val="150"/>
        <c:axId val="447859000"/>
        <c:axId val="42470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3FC-4C85-8C98-C819FEC265FF}"/>
            </c:ext>
          </c:extLst>
        </c:ser>
        <c:dLbls>
          <c:showLegendKey val="0"/>
          <c:showVal val="0"/>
          <c:showCatName val="0"/>
          <c:showSerName val="0"/>
          <c:showPercent val="0"/>
          <c:showBubbleSize val="0"/>
        </c:dLbls>
        <c:marker val="1"/>
        <c:smooth val="0"/>
        <c:axId val="447859000"/>
        <c:axId val="424703680"/>
      </c:lineChart>
      <c:dateAx>
        <c:axId val="447859000"/>
        <c:scaling>
          <c:orientation val="minMax"/>
        </c:scaling>
        <c:delete val="1"/>
        <c:axPos val="b"/>
        <c:numFmt formatCode="ge" sourceLinked="1"/>
        <c:majorTickMark val="none"/>
        <c:minorTickMark val="none"/>
        <c:tickLblPos val="none"/>
        <c:crossAx val="424703680"/>
        <c:crosses val="autoZero"/>
        <c:auto val="1"/>
        <c:lblOffset val="100"/>
        <c:baseTimeUnit val="years"/>
      </c:dateAx>
      <c:valAx>
        <c:axId val="424703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47859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597-4947-8BEF-022D6A0B33A7}"/>
            </c:ext>
          </c:extLst>
        </c:ser>
        <c:dLbls>
          <c:showLegendKey val="0"/>
          <c:showVal val="0"/>
          <c:showCatName val="0"/>
          <c:showSerName val="0"/>
          <c:showPercent val="0"/>
          <c:showBubbleSize val="0"/>
        </c:dLbls>
        <c:gapWidth val="150"/>
        <c:axId val="424704856"/>
        <c:axId val="42470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597-4947-8BEF-022D6A0B33A7}"/>
            </c:ext>
          </c:extLst>
        </c:ser>
        <c:dLbls>
          <c:showLegendKey val="0"/>
          <c:showVal val="0"/>
          <c:showCatName val="0"/>
          <c:showSerName val="0"/>
          <c:showPercent val="0"/>
          <c:showBubbleSize val="0"/>
        </c:dLbls>
        <c:marker val="1"/>
        <c:smooth val="0"/>
        <c:axId val="424704856"/>
        <c:axId val="424705248"/>
      </c:lineChart>
      <c:dateAx>
        <c:axId val="424704856"/>
        <c:scaling>
          <c:orientation val="minMax"/>
        </c:scaling>
        <c:delete val="1"/>
        <c:axPos val="b"/>
        <c:numFmt formatCode="ge" sourceLinked="1"/>
        <c:majorTickMark val="none"/>
        <c:minorTickMark val="none"/>
        <c:tickLblPos val="none"/>
        <c:crossAx val="424705248"/>
        <c:crosses val="autoZero"/>
        <c:auto val="1"/>
        <c:lblOffset val="100"/>
        <c:baseTimeUnit val="years"/>
      </c:dateAx>
      <c:valAx>
        <c:axId val="42470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704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C3D-47F7-9659-6BFBE88C679A}"/>
            </c:ext>
          </c:extLst>
        </c:ser>
        <c:dLbls>
          <c:showLegendKey val="0"/>
          <c:showVal val="0"/>
          <c:showCatName val="0"/>
          <c:showSerName val="0"/>
          <c:showPercent val="0"/>
          <c:showBubbleSize val="0"/>
        </c:dLbls>
        <c:gapWidth val="150"/>
        <c:axId val="454474760"/>
        <c:axId val="45447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C3D-47F7-9659-6BFBE88C679A}"/>
            </c:ext>
          </c:extLst>
        </c:ser>
        <c:dLbls>
          <c:showLegendKey val="0"/>
          <c:showVal val="0"/>
          <c:showCatName val="0"/>
          <c:showSerName val="0"/>
          <c:showPercent val="0"/>
          <c:showBubbleSize val="0"/>
        </c:dLbls>
        <c:marker val="1"/>
        <c:smooth val="0"/>
        <c:axId val="454474760"/>
        <c:axId val="454475152"/>
      </c:lineChart>
      <c:dateAx>
        <c:axId val="454474760"/>
        <c:scaling>
          <c:orientation val="minMax"/>
        </c:scaling>
        <c:delete val="1"/>
        <c:axPos val="b"/>
        <c:numFmt formatCode="ge" sourceLinked="1"/>
        <c:majorTickMark val="none"/>
        <c:minorTickMark val="none"/>
        <c:tickLblPos val="none"/>
        <c:crossAx val="454475152"/>
        <c:crosses val="autoZero"/>
        <c:auto val="1"/>
        <c:lblOffset val="100"/>
        <c:baseTimeUnit val="years"/>
      </c:dateAx>
      <c:valAx>
        <c:axId val="45447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4474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AAC-4BC6-9FAA-70266FDBB9E2}"/>
            </c:ext>
          </c:extLst>
        </c:ser>
        <c:dLbls>
          <c:showLegendKey val="0"/>
          <c:showVal val="0"/>
          <c:showCatName val="0"/>
          <c:showSerName val="0"/>
          <c:showPercent val="0"/>
          <c:showBubbleSize val="0"/>
        </c:dLbls>
        <c:gapWidth val="150"/>
        <c:axId val="525334064"/>
        <c:axId val="525334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AAC-4BC6-9FAA-70266FDBB9E2}"/>
            </c:ext>
          </c:extLst>
        </c:ser>
        <c:dLbls>
          <c:showLegendKey val="0"/>
          <c:showVal val="0"/>
          <c:showCatName val="0"/>
          <c:showSerName val="0"/>
          <c:showPercent val="0"/>
          <c:showBubbleSize val="0"/>
        </c:dLbls>
        <c:marker val="1"/>
        <c:smooth val="0"/>
        <c:axId val="525334064"/>
        <c:axId val="525334456"/>
      </c:lineChart>
      <c:dateAx>
        <c:axId val="525334064"/>
        <c:scaling>
          <c:orientation val="minMax"/>
        </c:scaling>
        <c:delete val="1"/>
        <c:axPos val="b"/>
        <c:numFmt formatCode="ge" sourceLinked="1"/>
        <c:majorTickMark val="none"/>
        <c:minorTickMark val="none"/>
        <c:tickLblPos val="none"/>
        <c:crossAx val="525334456"/>
        <c:crosses val="autoZero"/>
        <c:auto val="1"/>
        <c:lblOffset val="100"/>
        <c:baseTimeUnit val="years"/>
      </c:dateAx>
      <c:valAx>
        <c:axId val="525334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533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240-47F0-881D-6FDCB2EF5C1E}"/>
            </c:ext>
          </c:extLst>
        </c:ser>
        <c:dLbls>
          <c:showLegendKey val="0"/>
          <c:showVal val="0"/>
          <c:showCatName val="0"/>
          <c:showSerName val="0"/>
          <c:showPercent val="0"/>
          <c:showBubbleSize val="0"/>
        </c:dLbls>
        <c:gapWidth val="150"/>
        <c:axId val="525525544"/>
        <c:axId val="52552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240-47F0-881D-6FDCB2EF5C1E}"/>
            </c:ext>
          </c:extLst>
        </c:ser>
        <c:dLbls>
          <c:showLegendKey val="0"/>
          <c:showVal val="0"/>
          <c:showCatName val="0"/>
          <c:showSerName val="0"/>
          <c:showPercent val="0"/>
          <c:showBubbleSize val="0"/>
        </c:dLbls>
        <c:marker val="1"/>
        <c:smooth val="0"/>
        <c:axId val="525525544"/>
        <c:axId val="525525936"/>
      </c:lineChart>
      <c:dateAx>
        <c:axId val="525525544"/>
        <c:scaling>
          <c:orientation val="minMax"/>
        </c:scaling>
        <c:delete val="1"/>
        <c:axPos val="b"/>
        <c:numFmt formatCode="ge" sourceLinked="1"/>
        <c:majorTickMark val="none"/>
        <c:minorTickMark val="none"/>
        <c:tickLblPos val="none"/>
        <c:crossAx val="525525936"/>
        <c:crosses val="autoZero"/>
        <c:auto val="1"/>
        <c:lblOffset val="100"/>
        <c:baseTimeUnit val="years"/>
      </c:dateAx>
      <c:valAx>
        <c:axId val="52552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5525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687.96</c:v>
                </c:pt>
                <c:pt idx="1">
                  <c:v>540.03</c:v>
                </c:pt>
                <c:pt idx="2">
                  <c:v>384.66</c:v>
                </c:pt>
                <c:pt idx="3">
                  <c:v>385.33</c:v>
                </c:pt>
                <c:pt idx="4">
                  <c:v>297.04000000000002</c:v>
                </c:pt>
              </c:numCache>
            </c:numRef>
          </c:val>
          <c:extLst xmlns:c16r2="http://schemas.microsoft.com/office/drawing/2015/06/chart">
            <c:ext xmlns:c16="http://schemas.microsoft.com/office/drawing/2014/chart" uri="{C3380CC4-5D6E-409C-BE32-E72D297353CC}">
              <c16:uniqueId val="{00000000-6B87-4405-A733-35553D61C2E2}"/>
            </c:ext>
          </c:extLst>
        </c:ser>
        <c:dLbls>
          <c:showLegendKey val="0"/>
          <c:showVal val="0"/>
          <c:showCatName val="0"/>
          <c:showSerName val="0"/>
          <c:showPercent val="0"/>
          <c:showBubbleSize val="0"/>
        </c:dLbls>
        <c:gapWidth val="150"/>
        <c:axId val="525527112"/>
        <c:axId val="461705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xmlns:c16r2="http://schemas.microsoft.com/office/drawing/2015/06/chart">
            <c:ext xmlns:c16="http://schemas.microsoft.com/office/drawing/2014/chart" uri="{C3380CC4-5D6E-409C-BE32-E72D297353CC}">
              <c16:uniqueId val="{00000001-6B87-4405-A733-35553D61C2E2}"/>
            </c:ext>
          </c:extLst>
        </c:ser>
        <c:dLbls>
          <c:showLegendKey val="0"/>
          <c:showVal val="0"/>
          <c:showCatName val="0"/>
          <c:showSerName val="0"/>
          <c:showPercent val="0"/>
          <c:showBubbleSize val="0"/>
        </c:dLbls>
        <c:marker val="1"/>
        <c:smooth val="0"/>
        <c:axId val="525527112"/>
        <c:axId val="461705720"/>
      </c:lineChart>
      <c:dateAx>
        <c:axId val="525527112"/>
        <c:scaling>
          <c:orientation val="minMax"/>
        </c:scaling>
        <c:delete val="1"/>
        <c:axPos val="b"/>
        <c:numFmt formatCode="ge" sourceLinked="1"/>
        <c:majorTickMark val="none"/>
        <c:minorTickMark val="none"/>
        <c:tickLblPos val="none"/>
        <c:crossAx val="461705720"/>
        <c:crosses val="autoZero"/>
        <c:auto val="1"/>
        <c:lblOffset val="100"/>
        <c:baseTimeUnit val="years"/>
      </c:dateAx>
      <c:valAx>
        <c:axId val="461705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25527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94.83</c:v>
                </c:pt>
                <c:pt idx="1">
                  <c:v>93.87</c:v>
                </c:pt>
                <c:pt idx="2">
                  <c:v>101.96</c:v>
                </c:pt>
                <c:pt idx="3">
                  <c:v>100</c:v>
                </c:pt>
                <c:pt idx="4">
                  <c:v>97.86</c:v>
                </c:pt>
              </c:numCache>
            </c:numRef>
          </c:val>
          <c:extLst xmlns:c16r2="http://schemas.microsoft.com/office/drawing/2015/06/chart">
            <c:ext xmlns:c16="http://schemas.microsoft.com/office/drawing/2014/chart" uri="{C3380CC4-5D6E-409C-BE32-E72D297353CC}">
              <c16:uniqueId val="{00000000-E1EB-40AA-B078-1035800C95B8}"/>
            </c:ext>
          </c:extLst>
        </c:ser>
        <c:dLbls>
          <c:showLegendKey val="0"/>
          <c:showVal val="0"/>
          <c:showCatName val="0"/>
          <c:showSerName val="0"/>
          <c:showPercent val="0"/>
          <c:showBubbleSize val="0"/>
        </c:dLbls>
        <c:gapWidth val="150"/>
        <c:axId val="259152656"/>
        <c:axId val="534096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xmlns:c16r2="http://schemas.microsoft.com/office/drawing/2015/06/chart">
            <c:ext xmlns:c16="http://schemas.microsoft.com/office/drawing/2014/chart" uri="{C3380CC4-5D6E-409C-BE32-E72D297353CC}">
              <c16:uniqueId val="{00000001-E1EB-40AA-B078-1035800C95B8}"/>
            </c:ext>
          </c:extLst>
        </c:ser>
        <c:dLbls>
          <c:showLegendKey val="0"/>
          <c:showVal val="0"/>
          <c:showCatName val="0"/>
          <c:showSerName val="0"/>
          <c:showPercent val="0"/>
          <c:showBubbleSize val="0"/>
        </c:dLbls>
        <c:marker val="1"/>
        <c:smooth val="0"/>
        <c:axId val="259152656"/>
        <c:axId val="534096808"/>
      </c:lineChart>
      <c:dateAx>
        <c:axId val="259152656"/>
        <c:scaling>
          <c:orientation val="minMax"/>
        </c:scaling>
        <c:delete val="1"/>
        <c:axPos val="b"/>
        <c:numFmt formatCode="ge" sourceLinked="1"/>
        <c:majorTickMark val="none"/>
        <c:minorTickMark val="none"/>
        <c:tickLblPos val="none"/>
        <c:crossAx val="534096808"/>
        <c:crosses val="autoZero"/>
        <c:auto val="1"/>
        <c:lblOffset val="100"/>
        <c:baseTimeUnit val="years"/>
      </c:dateAx>
      <c:valAx>
        <c:axId val="534096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915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188.53</c:v>
                </c:pt>
                <c:pt idx="1">
                  <c:v>198.02</c:v>
                </c:pt>
                <c:pt idx="2">
                  <c:v>186.18</c:v>
                </c:pt>
                <c:pt idx="3">
                  <c:v>186.74</c:v>
                </c:pt>
                <c:pt idx="4">
                  <c:v>191.54</c:v>
                </c:pt>
              </c:numCache>
            </c:numRef>
          </c:val>
          <c:extLst xmlns:c16r2="http://schemas.microsoft.com/office/drawing/2015/06/chart">
            <c:ext xmlns:c16="http://schemas.microsoft.com/office/drawing/2014/chart" uri="{C3380CC4-5D6E-409C-BE32-E72D297353CC}">
              <c16:uniqueId val="{00000000-42FE-4BBB-86CE-EA9A649947D5}"/>
            </c:ext>
          </c:extLst>
        </c:ser>
        <c:dLbls>
          <c:showLegendKey val="0"/>
          <c:showVal val="0"/>
          <c:showCatName val="0"/>
          <c:showSerName val="0"/>
          <c:showPercent val="0"/>
          <c:showBubbleSize val="0"/>
        </c:dLbls>
        <c:gapWidth val="150"/>
        <c:axId val="425349496"/>
        <c:axId val="425349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xmlns:c16r2="http://schemas.microsoft.com/office/drawing/2015/06/chart">
            <c:ext xmlns:c16="http://schemas.microsoft.com/office/drawing/2014/chart" uri="{C3380CC4-5D6E-409C-BE32-E72D297353CC}">
              <c16:uniqueId val="{00000001-42FE-4BBB-86CE-EA9A649947D5}"/>
            </c:ext>
          </c:extLst>
        </c:ser>
        <c:dLbls>
          <c:showLegendKey val="0"/>
          <c:showVal val="0"/>
          <c:showCatName val="0"/>
          <c:showSerName val="0"/>
          <c:showPercent val="0"/>
          <c:showBubbleSize val="0"/>
        </c:dLbls>
        <c:marker val="1"/>
        <c:smooth val="0"/>
        <c:axId val="425349496"/>
        <c:axId val="425349888"/>
      </c:lineChart>
      <c:dateAx>
        <c:axId val="425349496"/>
        <c:scaling>
          <c:orientation val="minMax"/>
        </c:scaling>
        <c:delete val="1"/>
        <c:axPos val="b"/>
        <c:numFmt formatCode="ge" sourceLinked="1"/>
        <c:majorTickMark val="none"/>
        <c:minorTickMark val="none"/>
        <c:tickLblPos val="none"/>
        <c:crossAx val="425349888"/>
        <c:crosses val="autoZero"/>
        <c:auto val="1"/>
        <c:lblOffset val="100"/>
        <c:baseTimeUnit val="years"/>
      </c:dateAx>
      <c:valAx>
        <c:axId val="42534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349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B43" zoomScale="90" zoomScaleNormal="9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埼玉県　吉見町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6">
        <f>データ!S6</f>
        <v>19421</v>
      </c>
      <c r="AM8" s="66"/>
      <c r="AN8" s="66"/>
      <c r="AO8" s="66"/>
      <c r="AP8" s="66"/>
      <c r="AQ8" s="66"/>
      <c r="AR8" s="66"/>
      <c r="AS8" s="66"/>
      <c r="AT8" s="65">
        <f>データ!T6</f>
        <v>38.64</v>
      </c>
      <c r="AU8" s="65"/>
      <c r="AV8" s="65"/>
      <c r="AW8" s="65"/>
      <c r="AX8" s="65"/>
      <c r="AY8" s="65"/>
      <c r="AZ8" s="65"/>
      <c r="BA8" s="65"/>
      <c r="BB8" s="65">
        <f>データ!U6</f>
        <v>502.61</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13.15</v>
      </c>
      <c r="Q10" s="65"/>
      <c r="R10" s="65"/>
      <c r="S10" s="65"/>
      <c r="T10" s="65"/>
      <c r="U10" s="65"/>
      <c r="V10" s="65"/>
      <c r="W10" s="65">
        <f>データ!Q6</f>
        <v>99.75</v>
      </c>
      <c r="X10" s="65"/>
      <c r="Y10" s="65"/>
      <c r="Z10" s="65"/>
      <c r="AA10" s="65"/>
      <c r="AB10" s="65"/>
      <c r="AC10" s="65"/>
      <c r="AD10" s="66">
        <f>データ!R6</f>
        <v>2106</v>
      </c>
      <c r="AE10" s="66"/>
      <c r="AF10" s="66"/>
      <c r="AG10" s="66"/>
      <c r="AH10" s="66"/>
      <c r="AI10" s="66"/>
      <c r="AJ10" s="66"/>
      <c r="AK10" s="2"/>
      <c r="AL10" s="66">
        <f>データ!V6</f>
        <v>2539</v>
      </c>
      <c r="AM10" s="66"/>
      <c r="AN10" s="66"/>
      <c r="AO10" s="66"/>
      <c r="AP10" s="66"/>
      <c r="AQ10" s="66"/>
      <c r="AR10" s="66"/>
      <c r="AS10" s="66"/>
      <c r="AT10" s="65">
        <f>データ!W6</f>
        <v>0.99</v>
      </c>
      <c r="AU10" s="65"/>
      <c r="AV10" s="65"/>
      <c r="AW10" s="65"/>
      <c r="AX10" s="65"/>
      <c r="AY10" s="65"/>
      <c r="AZ10" s="65"/>
      <c r="BA10" s="65"/>
      <c r="BB10" s="65">
        <f>データ!X6</f>
        <v>2564.65</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57</v>
      </c>
      <c r="N86" s="25" t="s">
        <v>57</v>
      </c>
      <c r="O86" s="25" t="str">
        <f>データ!EO6</f>
        <v>【0.23】</v>
      </c>
    </row>
  </sheetData>
  <sheetProtection algorithmName="SHA-512" hashValue="YoDOx3+Iovb7Z2vpPjyNN7lyz0NFQYviO+WBNBdzbcRC80ZWnp04FTEd8Hja4dvOoeF7GxT4bVfnocgzNkncNA==" saltValue="yJZFcpoEZDkpFHwr2UjJ7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60</v>
      </c>
      <c r="B3" s="28" t="s">
        <v>61</v>
      </c>
      <c r="C3" s="28" t="s">
        <v>62</v>
      </c>
      <c r="D3" s="28" t="s">
        <v>63</v>
      </c>
      <c r="E3" s="28" t="s">
        <v>64</v>
      </c>
      <c r="F3" s="28" t="s">
        <v>65</v>
      </c>
      <c r="G3" s="28" t="s">
        <v>66</v>
      </c>
      <c r="H3" s="76" t="s">
        <v>67</v>
      </c>
      <c r="I3" s="77"/>
      <c r="J3" s="77"/>
      <c r="K3" s="77"/>
      <c r="L3" s="77"/>
      <c r="M3" s="77"/>
      <c r="N3" s="77"/>
      <c r="O3" s="77"/>
      <c r="P3" s="77"/>
      <c r="Q3" s="77"/>
      <c r="R3" s="77"/>
      <c r="S3" s="77"/>
      <c r="T3" s="77"/>
      <c r="U3" s="77"/>
      <c r="V3" s="77"/>
      <c r="W3" s="77"/>
      <c r="X3" s="78"/>
      <c r="Y3" s="82" t="s">
        <v>68</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113476</v>
      </c>
      <c r="D6" s="32">
        <f t="shared" si="3"/>
        <v>47</v>
      </c>
      <c r="E6" s="32">
        <f t="shared" si="3"/>
        <v>17</v>
      </c>
      <c r="F6" s="32">
        <f t="shared" si="3"/>
        <v>1</v>
      </c>
      <c r="G6" s="32">
        <f t="shared" si="3"/>
        <v>0</v>
      </c>
      <c r="H6" s="32" t="str">
        <f t="shared" si="3"/>
        <v>埼玉県　吉見町</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13.15</v>
      </c>
      <c r="Q6" s="33">
        <f t="shared" si="3"/>
        <v>99.75</v>
      </c>
      <c r="R6" s="33">
        <f t="shared" si="3"/>
        <v>2106</v>
      </c>
      <c r="S6" s="33">
        <f t="shared" si="3"/>
        <v>19421</v>
      </c>
      <c r="T6" s="33">
        <f t="shared" si="3"/>
        <v>38.64</v>
      </c>
      <c r="U6" s="33">
        <f t="shared" si="3"/>
        <v>502.61</v>
      </c>
      <c r="V6" s="33">
        <f t="shared" si="3"/>
        <v>2539</v>
      </c>
      <c r="W6" s="33">
        <f t="shared" si="3"/>
        <v>0.99</v>
      </c>
      <c r="X6" s="33">
        <f t="shared" si="3"/>
        <v>2564.65</v>
      </c>
      <c r="Y6" s="34">
        <f>IF(Y7="",NA(),Y7)</f>
        <v>90.93</v>
      </c>
      <c r="Z6" s="34">
        <f t="shared" ref="Z6:AH6" si="4">IF(Z7="",NA(),Z7)</f>
        <v>92.56</v>
      </c>
      <c r="AA6" s="34">
        <f t="shared" si="4"/>
        <v>98.49</v>
      </c>
      <c r="AB6" s="34">
        <f t="shared" si="4"/>
        <v>95.08</v>
      </c>
      <c r="AC6" s="34">
        <f t="shared" si="4"/>
        <v>98.51</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687.96</v>
      </c>
      <c r="BG6" s="34">
        <f t="shared" ref="BG6:BO6" si="7">IF(BG7="",NA(),BG7)</f>
        <v>540.03</v>
      </c>
      <c r="BH6" s="34">
        <f t="shared" si="7"/>
        <v>384.66</v>
      </c>
      <c r="BI6" s="34">
        <f t="shared" si="7"/>
        <v>385.33</v>
      </c>
      <c r="BJ6" s="34">
        <f t="shared" si="7"/>
        <v>297.04000000000002</v>
      </c>
      <c r="BK6" s="34">
        <f t="shared" si="7"/>
        <v>1209.95</v>
      </c>
      <c r="BL6" s="34">
        <f t="shared" si="7"/>
        <v>1136.5</v>
      </c>
      <c r="BM6" s="34">
        <f t="shared" si="7"/>
        <v>1118.56</v>
      </c>
      <c r="BN6" s="34">
        <f t="shared" si="7"/>
        <v>1111.31</v>
      </c>
      <c r="BO6" s="34">
        <f t="shared" si="7"/>
        <v>966.33</v>
      </c>
      <c r="BP6" s="33" t="str">
        <f>IF(BP7="","",IF(BP7="-","【-】","【"&amp;SUBSTITUTE(TEXT(BP7,"#,##0.00"),"-","△")&amp;"】"))</f>
        <v>【707.33】</v>
      </c>
      <c r="BQ6" s="34">
        <f>IF(BQ7="",NA(),BQ7)</f>
        <v>94.83</v>
      </c>
      <c r="BR6" s="34">
        <f t="shared" ref="BR6:BZ6" si="8">IF(BR7="",NA(),BR7)</f>
        <v>93.87</v>
      </c>
      <c r="BS6" s="34">
        <f t="shared" si="8"/>
        <v>101.96</v>
      </c>
      <c r="BT6" s="34">
        <f t="shared" si="8"/>
        <v>100</v>
      </c>
      <c r="BU6" s="34">
        <f t="shared" si="8"/>
        <v>97.86</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188.53</v>
      </c>
      <c r="CC6" s="34">
        <f t="shared" ref="CC6:CK6" si="9">IF(CC7="",NA(),CC7)</f>
        <v>198.02</v>
      </c>
      <c r="CD6" s="34">
        <f t="shared" si="9"/>
        <v>186.18</v>
      </c>
      <c r="CE6" s="34">
        <f t="shared" si="9"/>
        <v>186.74</v>
      </c>
      <c r="CF6" s="34">
        <f t="shared" si="9"/>
        <v>191.54</v>
      </c>
      <c r="CG6" s="34">
        <f t="shared" si="9"/>
        <v>220.67</v>
      </c>
      <c r="CH6" s="34">
        <f t="shared" si="9"/>
        <v>217.82</v>
      </c>
      <c r="CI6" s="34">
        <f t="shared" si="9"/>
        <v>215.28</v>
      </c>
      <c r="CJ6" s="34">
        <f t="shared" si="9"/>
        <v>207.96</v>
      </c>
      <c r="CK6" s="34">
        <f t="shared" si="9"/>
        <v>194.31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55.81</v>
      </c>
      <c r="CS6" s="34">
        <f t="shared" si="10"/>
        <v>54.44</v>
      </c>
      <c r="CT6" s="34">
        <f t="shared" si="10"/>
        <v>54.67</v>
      </c>
      <c r="CU6" s="34">
        <f t="shared" si="10"/>
        <v>53.51</v>
      </c>
      <c r="CV6" s="34">
        <f t="shared" si="10"/>
        <v>53.5</v>
      </c>
      <c r="CW6" s="33" t="str">
        <f>IF(CW7="","",IF(CW7="-","【-】","【"&amp;SUBSTITUTE(TEXT(CW7,"#,##0.00"),"-","△")&amp;"】"))</f>
        <v>【60.13】</v>
      </c>
      <c r="CX6" s="34">
        <f>IF(CX7="",NA(),CX7)</f>
        <v>96.7</v>
      </c>
      <c r="CY6" s="34">
        <f t="shared" ref="CY6:DG6" si="11">IF(CY7="",NA(),CY7)</f>
        <v>96.9</v>
      </c>
      <c r="CZ6" s="34">
        <f t="shared" si="11"/>
        <v>96.5</v>
      </c>
      <c r="DA6" s="34">
        <f t="shared" si="11"/>
        <v>96.23</v>
      </c>
      <c r="DB6" s="34">
        <f t="shared" si="11"/>
        <v>96.65</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x14ac:dyDescent="0.15">
      <c r="A7" s="27"/>
      <c r="B7" s="36">
        <v>2017</v>
      </c>
      <c r="C7" s="36">
        <v>113476</v>
      </c>
      <c r="D7" s="36">
        <v>47</v>
      </c>
      <c r="E7" s="36">
        <v>17</v>
      </c>
      <c r="F7" s="36">
        <v>1</v>
      </c>
      <c r="G7" s="36">
        <v>0</v>
      </c>
      <c r="H7" s="36" t="s">
        <v>110</v>
      </c>
      <c r="I7" s="36" t="s">
        <v>111</v>
      </c>
      <c r="J7" s="36" t="s">
        <v>112</v>
      </c>
      <c r="K7" s="36" t="s">
        <v>113</v>
      </c>
      <c r="L7" s="36" t="s">
        <v>114</v>
      </c>
      <c r="M7" s="36" t="s">
        <v>115</v>
      </c>
      <c r="N7" s="37" t="s">
        <v>116</v>
      </c>
      <c r="O7" s="37" t="s">
        <v>117</v>
      </c>
      <c r="P7" s="37">
        <v>13.15</v>
      </c>
      <c r="Q7" s="37">
        <v>99.75</v>
      </c>
      <c r="R7" s="37">
        <v>2106</v>
      </c>
      <c r="S7" s="37">
        <v>19421</v>
      </c>
      <c r="T7" s="37">
        <v>38.64</v>
      </c>
      <c r="U7" s="37">
        <v>502.61</v>
      </c>
      <c r="V7" s="37">
        <v>2539</v>
      </c>
      <c r="W7" s="37">
        <v>0.99</v>
      </c>
      <c r="X7" s="37">
        <v>2564.65</v>
      </c>
      <c r="Y7" s="37">
        <v>90.93</v>
      </c>
      <c r="Z7" s="37">
        <v>92.56</v>
      </c>
      <c r="AA7" s="37">
        <v>98.49</v>
      </c>
      <c r="AB7" s="37">
        <v>95.08</v>
      </c>
      <c r="AC7" s="37">
        <v>98.51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687.96</v>
      </c>
      <c r="BG7" s="37">
        <v>540.03</v>
      </c>
      <c r="BH7" s="37">
        <v>384.66</v>
      </c>
      <c r="BI7" s="37">
        <v>385.33</v>
      </c>
      <c r="BJ7" s="37">
        <v>297.04000000000002</v>
      </c>
      <c r="BK7" s="37">
        <v>1209.95</v>
      </c>
      <c r="BL7" s="37">
        <v>1136.5</v>
      </c>
      <c r="BM7" s="37">
        <v>1118.56</v>
      </c>
      <c r="BN7" s="37">
        <v>1111.31</v>
      </c>
      <c r="BO7" s="37">
        <v>966.33</v>
      </c>
      <c r="BP7" s="37">
        <v>707.33</v>
      </c>
      <c r="BQ7" s="37">
        <v>94.83</v>
      </c>
      <c r="BR7" s="37">
        <v>93.87</v>
      </c>
      <c r="BS7" s="37">
        <v>101.96</v>
      </c>
      <c r="BT7" s="37">
        <v>100</v>
      </c>
      <c r="BU7" s="37">
        <v>97.86</v>
      </c>
      <c r="BV7" s="37">
        <v>69.48</v>
      </c>
      <c r="BW7" s="37">
        <v>71.650000000000006</v>
      </c>
      <c r="BX7" s="37">
        <v>72.33</v>
      </c>
      <c r="BY7" s="37">
        <v>75.540000000000006</v>
      </c>
      <c r="BZ7" s="37">
        <v>81.739999999999995</v>
      </c>
      <c r="CA7" s="37">
        <v>101.26</v>
      </c>
      <c r="CB7" s="37">
        <v>188.53</v>
      </c>
      <c r="CC7" s="37">
        <v>198.02</v>
      </c>
      <c r="CD7" s="37">
        <v>186.18</v>
      </c>
      <c r="CE7" s="37">
        <v>186.74</v>
      </c>
      <c r="CF7" s="37">
        <v>191.54</v>
      </c>
      <c r="CG7" s="37">
        <v>220.67</v>
      </c>
      <c r="CH7" s="37">
        <v>217.82</v>
      </c>
      <c r="CI7" s="37">
        <v>215.28</v>
      </c>
      <c r="CJ7" s="37">
        <v>207.96</v>
      </c>
      <c r="CK7" s="37">
        <v>194.31</v>
      </c>
      <c r="CL7" s="37">
        <v>136.38999999999999</v>
      </c>
      <c r="CM7" s="37" t="s">
        <v>116</v>
      </c>
      <c r="CN7" s="37" t="s">
        <v>116</v>
      </c>
      <c r="CO7" s="37" t="s">
        <v>116</v>
      </c>
      <c r="CP7" s="37" t="s">
        <v>116</v>
      </c>
      <c r="CQ7" s="37" t="s">
        <v>116</v>
      </c>
      <c r="CR7" s="37">
        <v>55.81</v>
      </c>
      <c r="CS7" s="37">
        <v>54.44</v>
      </c>
      <c r="CT7" s="37">
        <v>54.67</v>
      </c>
      <c r="CU7" s="37">
        <v>53.51</v>
      </c>
      <c r="CV7" s="37">
        <v>53.5</v>
      </c>
      <c r="CW7" s="37">
        <v>60.13</v>
      </c>
      <c r="CX7" s="37">
        <v>96.7</v>
      </c>
      <c r="CY7" s="37">
        <v>96.9</v>
      </c>
      <c r="CZ7" s="37">
        <v>96.5</v>
      </c>
      <c r="DA7" s="37">
        <v>96.23</v>
      </c>
      <c r="DB7" s="37">
        <v>96.65</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