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KT1Y6AwPtXSgnM2Mu7U3jUBblzOB3k6IYS06X+dWiHz1/OzdK5jDS7DnrgZJEcrbRYPCTItOn1sgTssJtw5Ew==" workbookSaltValue="bskCqcP8Ckain3sx5yVeW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<sst xmlns="http://schemas.openxmlformats.org/spreadsheetml/2006/main" count="232" uniqueCount="119">
  <si>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</si>
  <si>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</si>
  <si>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</si>
  <si>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</si>
  <si>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</si>
  <si>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</si>
  <si>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</si>
  <si>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</si>
  <si>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</si>
  <si>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</si>
  <si>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</si>
  <si>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</si>
  <si>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</si>
  <si>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</si>
  <si>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</si>
  <si>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</si>
  <si>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</si>
  <si>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</si>
  <si>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</si>
  <si>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</si>
  <si>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</si>
  <si>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</si>
  <si>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</si>
  <si>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</si>
  <si>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</si>
  <si>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</si>
  <si>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</si>
  <si>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</si>
  <si>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</si>
  <si>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</si>
  <si>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</si>
  <si>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</si>
  <si>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</si>
  <si>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</si>
  <si>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</si>
  <si>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</si>
  <si>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</si>
  <si>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</si>
  <si>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</si>
  <si>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</si>
  <si>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</si>
  <si>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</si>
  <si>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</si>
  <si>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</si>
  <si>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</si>
  <si>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</si>
  <si>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</si>
  <si>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</si>
  <si>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</si>
  <si>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</si>
  <si>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</si>
  <si>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</si>
  <si>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</si>
  <si>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</si>
  <si>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</si>
  <si>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</si>
  <si>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</si>
  <si>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</si>
  <si>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</si>
  <si>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</si>
  <si>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</si>
  <si>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</si>
  <si>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</si>
  <si>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</si>
  <si>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</si>
  <si>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</si>
  <si>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</si>
  <si>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</si>
  <si>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</si>
  <si>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</si>
  <si>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</si>
  <si>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</si>
  <si>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</si>
  <si>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</si>
  <si>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</si>
  <si>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</si>
  <si>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</si>
  <si>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</si>
  <si>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</si>
  <si>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</si>
  <si>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</si>
  <si>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</si>
  <si>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</si>
  <si>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</si>
  <si>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</si>
  <si>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</si>
  <si>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</si>
  <si>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</si>
  <si>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</si>
  <si>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</si>
  <si>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</si>
  <si>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</si>
  <si>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</si>
  <si>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</si>
  <si>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</si>
  <si>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</si>
  <si>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</si>
  <si>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</si>
  <si>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</si>
  <si>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</si>
  <si>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</si>
  <si>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</si>
  <si>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</si>
  <si>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</si>
  <si>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</si>
  <si>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</si>
  <si>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</si>
  <si>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</si>
  <si>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</si>
  <si>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</si>
  <si>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</si>
  <si>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</si>
  <si>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</si>
  <si>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</si>
  <si>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</si>
  <si>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</si>
  <si>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浄水場施設・管路とも古い固定資産の占める割合が多い値となっていますが、②管路経年化率では、配水管について法定耐用年数を超えた延長は少なく、③管路更新率では更新した延長も少ないことを示しています。
　今後は、配水管耐震化事業により管路の更新延長が増加しますので、これらのグラフにも変化が生じると推察されます。</t>
    <rPh sb="2" eb="4">
      <t>ユウケイ</t>
    </rPh>
    <rPh sb="4" eb="8">
      <t>コテイシ</t>
    </rPh>
    <rPh sb="15" eb="18">
      <t>ジョウスイジョウ</t>
    </rPh>
    <rPh sb="18" eb="20">
      <t>シセツ</t>
    </rPh>
    <rPh sb="21" eb="22">
      <t>カン</t>
    </rPh>
    <rPh sb="22" eb="23">
      <t>ロ</t>
    </rPh>
    <rPh sb="40" eb="41">
      <t>アタイ</t>
    </rPh>
    <rPh sb="60" eb="63">
      <t>ハイスイカン</t>
    </rPh>
    <rPh sb="74" eb="75">
      <t>コ</t>
    </rPh>
    <rPh sb="77" eb="79">
      <t>エンチョウ</t>
    </rPh>
    <rPh sb="105" eb="106">
      <t>シメ</t>
    </rPh>
    <rPh sb="118" eb="121">
      <t>ハイスイカン</t>
    </rPh>
    <rPh sb="121" eb="124">
      <t>タイシンカ</t>
    </rPh>
    <rPh sb="124" eb="126">
      <t>ジギョウ</t>
    </rPh>
    <rPh sb="129" eb="130">
      <t>カン</t>
    </rPh>
    <rPh sb="130" eb="131">
      <t>ロ</t>
    </rPh>
    <rPh sb="132" eb="134">
      <t>コウシン</t>
    </rPh>
    <rPh sb="134" eb="136">
      <t>エンチョウ</t>
    </rPh>
    <rPh sb="137" eb="139">
      <t>ゾウカ</t>
    </rPh>
    <rPh sb="154" eb="156">
      <t>ヘンカ</t>
    </rPh>
    <rPh sb="157" eb="158">
      <t>ショウ</t>
    </rPh>
    <rPh sb="161" eb="163">
      <t>スイサツ</t>
    </rPh>
    <phoneticPr fontId="4"/>
  </si>
  <si>
    <t>　経営面では、企業債借入について、償還金残高や利息水準などが適切になるよう検討します。また、漏水など水のムダが生じないよう注意を継続します。
　浄水場施設や配水管では、配水管耐震化事業のほか、アセットマネジメント結果などに基づき老朽化施設の更新をすすめます。また、水使用量低下について、将来の水需要に合わせたダウンサイジングを検討します。加えて、水道事業の広域化を推進します。
　町では、水道事業ビジョンや経営戦略などを策定し、水道事業経営について検討を重ねています。これからも、みなさまが安心して水道をご使用できますように、水道事業経営に努力いたします。</t>
    <rPh sb="1" eb="3">
      <t>ケイエイ</t>
    </rPh>
    <rPh sb="3" eb="4">
      <t>メン</t>
    </rPh>
    <rPh sb="7" eb="9">
      <t>キギョウ</t>
    </rPh>
    <rPh sb="9" eb="10">
      <t>サイ</t>
    </rPh>
    <rPh sb="10" eb="12">
      <t>カリイレ</t>
    </rPh>
    <rPh sb="17" eb="19">
      <t>ショウカン</t>
    </rPh>
    <rPh sb="19" eb="20">
      <t>キン</t>
    </rPh>
    <rPh sb="20" eb="22">
      <t>ザンダカ</t>
    </rPh>
    <rPh sb="23" eb="25">
      <t>リソク</t>
    </rPh>
    <rPh sb="25" eb="27">
      <t>スイジュン</t>
    </rPh>
    <rPh sb="30" eb="32">
      <t>テキセツ</t>
    </rPh>
    <rPh sb="37" eb="39">
      <t>ケントウ</t>
    </rPh>
    <rPh sb="46" eb="48">
      <t>ロウスイ</t>
    </rPh>
    <rPh sb="50" eb="51">
      <t>ミズ</t>
    </rPh>
    <rPh sb="55" eb="56">
      <t>ショウ</t>
    </rPh>
    <rPh sb="61" eb="63">
      <t>チュウイ</t>
    </rPh>
    <rPh sb="64" eb="66">
      <t>ケイゾク</t>
    </rPh>
    <rPh sb="72" eb="74">
      <t>ジョウスイ</t>
    </rPh>
    <rPh sb="74" eb="75">
      <t>ジョウ</t>
    </rPh>
    <rPh sb="75" eb="77">
      <t>シセツ</t>
    </rPh>
    <rPh sb="78" eb="81">
      <t>ハイスイカン</t>
    </rPh>
    <rPh sb="106" eb="108">
      <t>ケッカ</t>
    </rPh>
    <rPh sb="111" eb="112">
      <t>モト</t>
    </rPh>
    <rPh sb="114" eb="117">
      <t>ロウキュウカ</t>
    </rPh>
    <rPh sb="117" eb="119">
      <t>シセツ</t>
    </rPh>
    <rPh sb="120" eb="122">
      <t>コウシン</t>
    </rPh>
    <rPh sb="132" eb="133">
      <t>ミズ</t>
    </rPh>
    <rPh sb="133" eb="135">
      <t>シヨウ</t>
    </rPh>
    <rPh sb="136" eb="138">
      <t>テイカ</t>
    </rPh>
    <rPh sb="143" eb="145">
      <t>ショウライ</t>
    </rPh>
    <rPh sb="146" eb="147">
      <t>ミズ</t>
    </rPh>
    <rPh sb="147" eb="149">
      <t>ジュヨウ</t>
    </rPh>
    <rPh sb="150" eb="151">
      <t>ア</t>
    </rPh>
    <rPh sb="163" eb="165">
      <t>ケントウ</t>
    </rPh>
    <rPh sb="169" eb="170">
      <t>クワ</t>
    </rPh>
    <rPh sb="182" eb="184">
      <t>スイシン</t>
    </rPh>
    <rPh sb="190" eb="191">
      <t>マチ</t>
    </rPh>
    <rPh sb="194" eb="198">
      <t>スイド</t>
    </rPh>
    <rPh sb="203" eb="205">
      <t>ケイエイ</t>
    </rPh>
    <rPh sb="205" eb="207">
      <t>センリャク</t>
    </rPh>
    <rPh sb="210" eb="212">
      <t>サクテイ</t>
    </rPh>
    <rPh sb="214" eb="218">
      <t>スイド</t>
    </rPh>
    <rPh sb="218" eb="220">
      <t>ケイエイ</t>
    </rPh>
    <rPh sb="224" eb="226">
      <t>ケントウ</t>
    </rPh>
    <rPh sb="227" eb="228">
      <t>カサ</t>
    </rPh>
    <rPh sb="245" eb="247">
      <t>アンシン</t>
    </rPh>
    <rPh sb="249" eb="251">
      <t>スイドウ</t>
    </rPh>
    <rPh sb="253" eb="255">
      <t>シヨウ</t>
    </rPh>
    <rPh sb="263" eb="267">
      <t>スイド</t>
    </rPh>
    <rPh sb="267" eb="269">
      <t>ケイエイ</t>
    </rPh>
    <rPh sb="270" eb="272">
      <t>ドリョク</t>
    </rPh>
    <phoneticPr fontId="4"/>
  </si>
  <si>
    <t>　①経常収支比率について、平成29年度は県水受水量削減・自己水増量により支出を減らしたこと、会計基準改正前に計上した修繕引当金の処分で利益が発生したことなどにより、100％を上回りました。
　②累積欠損金比率は、平成26年度の会計基準改正以降、０が続いています。
　③流動比率と④企業債残高対給水収益比率については、類似団体平均に比べよい状態にあります。今後は、平成30年度から10年を目処に施工する配水管耐震化事業（指定避難所等の重要給水拠点までの配水管を耐震化）の財源として企業債の借入を行うことで、変化すると思われます。
　⑤料金回収率は、過去に比べ向上しましたが、まだ100%を下回っています。⑥給水原価についても前年度より安くなりましたが、さらにコスト削減などをすすめます。
　⑦施設利用率の低下は、人口減少により水使用量が年々少なくなっていることを反映しています。今後は、施設や管路のダウンサイジングを検討していきます。
　⑧有収率は、前年度より向上しました。重点地域を設定し、複数年にわたり行った漏水調査と修繕を反映したものと思われます。引き続き、町内の漏水調査を行う予定です。</t>
    <rPh sb="2" eb="4">
      <t>ケイジョウ</t>
    </rPh>
    <rPh sb="4" eb="6">
      <t>シュウシ</t>
    </rPh>
    <rPh sb="6" eb="8">
      <t>ヒリツ</t>
    </rPh>
    <rPh sb="20" eb="22">
      <t>ケンスイ</t>
    </rPh>
    <rPh sb="22" eb="24">
      <t>ジュスイ</t>
    </rPh>
    <rPh sb="24" eb="25">
      <t>リョウ</t>
    </rPh>
    <rPh sb="25" eb="27">
      <t>サクゲン</t>
    </rPh>
    <rPh sb="28" eb="30">
      <t>ジコ</t>
    </rPh>
    <rPh sb="30" eb="31">
      <t>スイ</t>
    </rPh>
    <rPh sb="31" eb="33">
      <t>ゾウリョウ</t>
    </rPh>
    <rPh sb="36" eb="38">
      <t>シシュツ</t>
    </rPh>
    <rPh sb="46" eb="48">
      <t>カイケイ</t>
    </rPh>
    <rPh sb="48" eb="50">
      <t>キジュン</t>
    </rPh>
    <rPh sb="50" eb="53">
      <t>カイセイマエ</t>
    </rPh>
    <rPh sb="54" eb="56">
      <t>ケイジョウ</t>
    </rPh>
    <rPh sb="58" eb="60">
      <t>シュウゼン</t>
    </rPh>
    <rPh sb="60" eb="62">
      <t>ヒキアテ</t>
    </rPh>
    <rPh sb="62" eb="63">
      <t>キン</t>
    </rPh>
    <rPh sb="64" eb="66">
      <t>ショブン</t>
    </rPh>
    <rPh sb="67" eb="69">
      <t>リエキ</t>
    </rPh>
    <rPh sb="70" eb="72">
      <t>ハッセイ</t>
    </rPh>
    <rPh sb="97" eb="99">
      <t>ルイセキ</t>
    </rPh>
    <rPh sb="99" eb="101">
      <t>ケッソン</t>
    </rPh>
    <rPh sb="101" eb="102">
      <t>キン</t>
    </rPh>
    <rPh sb="102" eb="104">
      <t>ヒリツ</t>
    </rPh>
    <rPh sb="106" eb="108">
      <t>ヘイセイ</t>
    </rPh>
    <rPh sb="110" eb="111">
      <t>ネン</t>
    </rPh>
    <rPh sb="111" eb="112">
      <t>ド</t>
    </rPh>
    <rPh sb="113" eb="115">
      <t>カイケイ</t>
    </rPh>
    <rPh sb="115" eb="117">
      <t>キジュン</t>
    </rPh>
    <rPh sb="117" eb="119">
      <t>カイセイ</t>
    </rPh>
    <rPh sb="119" eb="121">
      <t>イコウ</t>
    </rPh>
    <rPh sb="124" eb="125">
      <t>ツヅ</t>
    </rPh>
    <rPh sb="134" eb="136">
      <t>リュウドウ</t>
    </rPh>
    <rPh sb="136" eb="138">
      <t>ヒリツ</t>
    </rPh>
    <rPh sb="140" eb="142">
      <t>キギョウ</t>
    </rPh>
    <rPh sb="142" eb="143">
      <t>サイ</t>
    </rPh>
    <rPh sb="143" eb="145">
      <t>ザンダカ</t>
    </rPh>
    <rPh sb="145" eb="146">
      <t>タイ</t>
    </rPh>
    <rPh sb="146" eb="148">
      <t>キュウスイ</t>
    </rPh>
    <rPh sb="148" eb="150">
      <t>シュウエキ</t>
    </rPh>
    <rPh sb="150" eb="152">
      <t>ヒリツ</t>
    </rPh>
    <rPh sb="165" eb="166">
      <t>クラ</t>
    </rPh>
    <rPh sb="169" eb="171">
      <t>ジョウタイ</t>
    </rPh>
    <rPh sb="177" eb="179">
      <t>コンゴ</t>
    </rPh>
    <rPh sb="181" eb="183">
      <t>ヘイセイ</t>
    </rPh>
    <rPh sb="185" eb="186">
      <t>ネン</t>
    </rPh>
    <rPh sb="186" eb="187">
      <t>ド</t>
    </rPh>
    <rPh sb="196" eb="198">
      <t>セコウ</t>
    </rPh>
    <rPh sb="200" eb="203">
      <t>ハイスイカン</t>
    </rPh>
    <rPh sb="203" eb="206">
      <t>タイシンカ</t>
    </rPh>
    <rPh sb="206" eb="208">
      <t>ジギョウ</t>
    </rPh>
    <rPh sb="209" eb="211">
      <t>シテイ</t>
    </rPh>
    <rPh sb="211" eb="214">
      <t>ヒナンジョ</t>
    </rPh>
    <rPh sb="214" eb="215">
      <t>トウ</t>
    </rPh>
    <rPh sb="216" eb="218">
      <t>ジュウヨウ</t>
    </rPh>
    <rPh sb="218" eb="220">
      <t>キュウスイ</t>
    </rPh>
    <rPh sb="220" eb="222">
      <t>キョテン</t>
    </rPh>
    <rPh sb="225" eb="227">
      <t>ハイスイ</t>
    </rPh>
    <rPh sb="227" eb="228">
      <t>カン</t>
    </rPh>
    <rPh sb="229" eb="232">
      <t>タイシンカ</t>
    </rPh>
    <rPh sb="234" eb="236">
      <t>ザイゲン</t>
    </rPh>
    <rPh sb="239" eb="241">
      <t>キギョウ</t>
    </rPh>
    <rPh sb="241" eb="242">
      <t>サイ</t>
    </rPh>
    <rPh sb="243" eb="245">
      <t>カリイレ</t>
    </rPh>
    <rPh sb="246" eb="247">
      <t>オコナ</t>
    </rPh>
    <rPh sb="252" eb="254">
      <t>ヘンカ</t>
    </rPh>
    <rPh sb="257" eb="258">
      <t>オモ</t>
    </rPh>
    <rPh sb="266" eb="268">
      <t>リョウキン</t>
    </rPh>
    <rPh sb="268" eb="270">
      <t>カイシュウ</t>
    </rPh>
    <rPh sb="270" eb="271">
      <t>リツ</t>
    </rPh>
    <rPh sb="273" eb="275">
      <t>カコ</t>
    </rPh>
    <rPh sb="276" eb="277">
      <t>クラ</t>
    </rPh>
    <rPh sb="278" eb="280">
      <t>コウジョウ</t>
    </rPh>
    <rPh sb="293" eb="295">
      <t>シタマワ</t>
    </rPh>
    <rPh sb="311" eb="314">
      <t>ゼンネンド</t>
    </rPh>
    <rPh sb="331" eb="333">
      <t>サクゲン</t>
    </rPh>
    <rPh sb="345" eb="347">
      <t>シセツ</t>
    </rPh>
    <rPh sb="347" eb="350">
      <t>リヨウリツ</t>
    </rPh>
    <rPh sb="351" eb="353">
      <t>テイカ</t>
    </rPh>
    <rPh sb="355" eb="357">
      <t>ジンコウ</t>
    </rPh>
    <rPh sb="357" eb="359">
      <t>ゲンショウ</t>
    </rPh>
    <rPh sb="362" eb="363">
      <t>ミズ</t>
    </rPh>
    <rPh sb="367" eb="369">
      <t>ネンネン</t>
    </rPh>
    <rPh sb="369" eb="370">
      <t>スク</t>
    </rPh>
    <rPh sb="380" eb="382">
      <t>ハンエイ</t>
    </rPh>
    <rPh sb="395" eb="397">
      <t>カンロ</t>
    </rPh>
    <rPh sb="419" eb="421">
      <t>ユウシュウ</t>
    </rPh>
    <rPh sb="421" eb="422">
      <t>リツ</t>
    </rPh>
    <rPh sb="424" eb="427">
      <t>ゼンネンド</t>
    </rPh>
    <rPh sb="429" eb="431">
      <t>コウジョウ</t>
    </rPh>
    <rPh sb="436" eb="438">
      <t>ジュウテン</t>
    </rPh>
    <rPh sb="438" eb="440">
      <t>チイキ</t>
    </rPh>
    <rPh sb="441" eb="443">
      <t>セッテイ</t>
    </rPh>
    <rPh sb="445" eb="447">
      <t>フクスウ</t>
    </rPh>
    <rPh sb="447" eb="448">
      <t>ネン</t>
    </rPh>
    <rPh sb="452" eb="453">
      <t>オコナ</t>
    </rPh>
    <rPh sb="455" eb="457">
      <t>ロウスイ</t>
    </rPh>
    <rPh sb="457" eb="459">
      <t>チョウサ</t>
    </rPh>
    <rPh sb="460" eb="462">
      <t>シュウゼン</t>
    </rPh>
    <rPh sb="463" eb="465">
      <t>ハンエイ</t>
    </rPh>
    <rPh sb="470" eb="471">
      <t>オモ</t>
    </rPh>
    <rPh sb="476" eb="477">
      <t>ヒ</t>
    </rPh>
    <rPh sb="478" eb="479">
      <t>ツヅ</t>
    </rPh>
    <rPh sb="481" eb="483">
      <t>チョウナイ</t>
    </rPh>
    <rPh sb="484" eb="486">
      <t>ロウスイ</t>
    </rPh>
    <rPh sb="486" eb="488">
      <t>チョウサ</t>
    </rPh>
    <rPh sb="489" eb="490">
      <t>オコナ</t>
    </rPh>
    <rPh sb="491" eb="4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</si>
</sst>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0.44</c:v>
                </c:pt>
                <c:pt idx="2">
                  <c:v>0.28999999999999998</c:v>
                </c:pt>
                <c:pt idx="3">
                  <c:v>0.83</c:v>
                </c:pt>
                <c:pt idx="4">
                  <c:v>0.14000000000000001</c:v>
                </c:pt>
              </c:numCache>
            </c:numRef>
          </c:val>
          <c:extLst xmlns:c16r2="http://schemas.microsoft.com/office/drawing/2015/06/chart">
            <c:ext xmlns:c16="http://schemas.microsoft.com/office/drawing/2014/chart" uri="{C3380CC4-5D6E-409C-BE32-E72D297353CC}">
              <c16:uniqueId val="{00000000-823D-43C3-BA49-B30582C2ABF3}"/>
            </c:ext>
          </c:extLst>
        </c:ser>
        <c:dLbls>
          <c:showLegendKey val="0"/>
          <c:showVal val="0"/>
          <c:showCatName val="0"/>
          <c:showSerName val="0"/>
          <c:showPercent val="0"/>
          <c:showBubbleSize val="0"/>
        </c:dLbls>
        <c:gapWidth val="150"/>
        <c:axId val="183633408"/>
        <c:axId val="1836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823D-43C3-BA49-B30582C2ABF3}"/>
            </c:ext>
          </c:extLst>
        </c:ser>
        <c:dLbls>
          <c:showLegendKey val="0"/>
          <c:showVal val="0"/>
          <c:showCatName val="0"/>
          <c:showSerName val="0"/>
          <c:showPercent val="0"/>
          <c:showBubbleSize val="0"/>
        </c:dLbls>
        <c:marker val="1"/>
        <c:smooth val="0"/>
        <c:axId val="183633408"/>
        <c:axId val="183635328"/>
      </c:lineChart>
      <c:dateAx>
        <c:axId val="183633408"/>
        <c:scaling>
          <c:orientation val="minMax"/>
        </c:scaling>
        <c:delete val="1"/>
        <c:axPos val="b"/>
        <c:numFmt formatCode="ge" sourceLinked="1"/>
        <c:majorTickMark val="none"/>
        <c:minorTickMark val="none"/>
        <c:tickLblPos val="none"/>
        <c:crossAx val="183635328"/>
        <c:crosses val="autoZero"/>
        <c:auto val="1"/>
        <c:lblOffset val="100"/>
        <c:baseTimeUnit val="years"/>
      </c:dateAx>
      <c:valAx>
        <c:axId val="183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71.59</c:v>
                </c:pt>
                <c:pt idx="1">
                  <c:v>70.56</c:v>
                </c:pt>
                <c:pt idx="2">
                  <c:v>69.099999999999994</c:v>
                </c:pt>
                <c:pt idx="3">
                  <c:v>66.78</c:v>
                </c:pt>
                <c:pt idx="4">
                  <c:v>62.79</c:v>
                </c:pt>
              </c:numCache>
            </c:numRef>
          </c:val>
          <c:extLst xmlns:c16r2="http://schemas.microsoft.com/office/drawing/2015/06/chart">
            <c:ext xmlns:c16="http://schemas.microsoft.com/office/drawing/2014/chart" uri="{C3380CC4-5D6E-409C-BE32-E72D297353CC}">
              <c16:uniqueId val="{00000000-659C-4B54-A2B2-7DED3E22F822}"/>
            </c:ext>
          </c:extLst>
        </c:ser>
        <c:dLbls>
          <c:showLegendKey val="0"/>
          <c:showVal val="0"/>
          <c:showCatName val="0"/>
          <c:showSerName val="0"/>
          <c:showPercent val="0"/>
          <c:showBubbleSize val="0"/>
        </c:dLbls>
        <c:gapWidth val="150"/>
        <c:axId val="184140928"/>
        <c:axId val="1841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659C-4B54-A2B2-7DED3E22F822}"/>
            </c:ext>
          </c:extLst>
        </c:ser>
        <c:dLbls>
          <c:showLegendKey val="0"/>
          <c:showVal val="0"/>
          <c:showCatName val="0"/>
          <c:showSerName val="0"/>
          <c:showPercent val="0"/>
          <c:showBubbleSize val="0"/>
        </c:dLbls>
        <c:marker val="1"/>
        <c:smooth val="0"/>
        <c:axId val="184140928"/>
        <c:axId val="184142848"/>
      </c:lineChart>
      <c:dateAx>
        <c:axId val="184140928"/>
        <c:scaling>
          <c:orientation val="minMax"/>
        </c:scaling>
        <c:delete val="1"/>
        <c:axPos val="b"/>
        <c:numFmt formatCode="ge" sourceLinked="1"/>
        <c:majorTickMark val="none"/>
        <c:minorTickMark val="none"/>
        <c:tickLblPos val="none"/>
        <c:crossAx val="184142848"/>
        <c:crosses val="autoZero"/>
        <c:auto val="1"/>
        <c:lblOffset val="100"/>
        <c:baseTimeUnit val="years"/>
      </c:dateAx>
      <c:valAx>
        <c:axId val="184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92.63</c:v>
                </c:pt>
                <c:pt idx="1">
                  <c:v>91.05</c:v>
                </c:pt>
                <c:pt idx="2">
                  <c:v>93</c:v>
                </c:pt>
                <c:pt idx="3">
                  <c:v>92.28</c:v>
                </c:pt>
                <c:pt idx="4">
                  <c:v>97.52</c:v>
                </c:pt>
              </c:numCache>
            </c:numRef>
          </c:val>
          <c:extLst xmlns:c16r2="http://schemas.microsoft.com/office/drawing/2015/06/chart">
            <c:ext xmlns:c16="http://schemas.microsoft.com/office/drawing/2014/chart" uri="{C3380CC4-5D6E-409C-BE32-E72D297353CC}">
              <c16:uniqueId val="{00000000-7E40-46CD-8D7E-BDC8D8D9E71A}"/>
            </c:ext>
          </c:extLst>
        </c:ser>
        <c:dLbls>
          <c:showLegendKey val="0"/>
          <c:showVal val="0"/>
          <c:showCatName val="0"/>
          <c:showSerName val="0"/>
          <c:showPercent val="0"/>
          <c:showBubbleSize val="0"/>
        </c:dLbls>
        <c:gapWidth val="150"/>
        <c:axId val="184317440"/>
        <c:axId val="1843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E40-46CD-8D7E-BDC8D8D9E71A}"/>
            </c:ext>
          </c:extLst>
        </c:ser>
        <c:dLbls>
          <c:showLegendKey val="0"/>
          <c:showVal val="0"/>
          <c:showCatName val="0"/>
          <c:showSerName val="0"/>
          <c:showPercent val="0"/>
          <c:showBubbleSize val="0"/>
        </c:dLbls>
        <c:marker val="1"/>
        <c:smooth val="0"/>
        <c:axId val="184317440"/>
        <c:axId val="184319360"/>
      </c:lineChart>
      <c:dateAx>
        <c:axId val="184317440"/>
        <c:scaling>
          <c:orientation val="minMax"/>
        </c:scaling>
        <c:delete val="1"/>
        <c:axPos val="b"/>
        <c:numFmt formatCode="ge" sourceLinked="1"/>
        <c:majorTickMark val="none"/>
        <c:minorTickMark val="none"/>
        <c:tickLblPos val="none"/>
        <c:crossAx val="184319360"/>
        <c:crosses val="autoZero"/>
        <c:auto val="1"/>
        <c:lblOffset val="100"/>
        <c:baseTimeUnit val="years"/>
      </c:dateAx>
      <c:valAx>
        <c:axId val="1843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92.58</c:v>
                </c:pt>
                <c:pt idx="1">
                  <c:v>97.65</c:v>
                </c:pt>
                <c:pt idx="2">
                  <c:v>95.14</c:v>
                </c:pt>
                <c:pt idx="3">
                  <c:v>90.35</c:v>
                </c:pt>
                <c:pt idx="4">
                  <c:v>102.07</c:v>
                </c:pt>
              </c:numCache>
            </c:numRef>
          </c:val>
          <c:extLst xmlns:c16r2="http://schemas.microsoft.com/office/drawing/2015/06/chart">
            <c:ext xmlns:c16="http://schemas.microsoft.com/office/drawing/2014/chart" uri="{C3380CC4-5D6E-409C-BE32-E72D297353CC}">
              <c16:uniqueId val="{00000000-FA8C-4E7C-A04F-9A1B1A9F2797}"/>
            </c:ext>
          </c:extLst>
        </c:ser>
        <c:dLbls>
          <c:showLegendKey val="0"/>
          <c:showVal val="0"/>
          <c:showCatName val="0"/>
          <c:showSerName val="0"/>
          <c:showPercent val="0"/>
          <c:showBubbleSize val="0"/>
        </c:dLbls>
        <c:gapWidth val="150"/>
        <c:axId val="183678848"/>
        <c:axId val="1836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A8C-4E7C-A04F-9A1B1A9F2797}"/>
            </c:ext>
          </c:extLst>
        </c:ser>
        <c:dLbls>
          <c:showLegendKey val="0"/>
          <c:showVal val="0"/>
          <c:showCatName val="0"/>
          <c:showSerName val="0"/>
          <c:showPercent val="0"/>
          <c:showBubbleSize val="0"/>
        </c:dLbls>
        <c:marker val="1"/>
        <c:smooth val="0"/>
        <c:axId val="183678848"/>
        <c:axId val="183681024"/>
      </c:lineChart>
      <c:dateAx>
        <c:axId val="183678848"/>
        <c:scaling>
          <c:orientation val="minMax"/>
        </c:scaling>
        <c:delete val="1"/>
        <c:axPos val="b"/>
        <c:numFmt formatCode="ge" sourceLinked="1"/>
        <c:majorTickMark val="none"/>
        <c:minorTickMark val="none"/>
        <c:tickLblPos val="none"/>
        <c:crossAx val="183681024"/>
        <c:crosses val="autoZero"/>
        <c:auto val="1"/>
        <c:lblOffset val="100"/>
        <c:baseTimeUnit val="years"/>
      </c:dateAx>
      <c:valAx>
        <c:axId val="18368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45.45</c:v>
                </c:pt>
                <c:pt idx="1">
                  <c:v>47.21</c:v>
                </c:pt>
                <c:pt idx="2">
                  <c:v>48.48</c:v>
                </c:pt>
                <c:pt idx="3">
                  <c:v>49.81</c:v>
                </c:pt>
                <c:pt idx="4">
                  <c:v>50.97</c:v>
                </c:pt>
              </c:numCache>
            </c:numRef>
          </c:val>
          <c:extLst xmlns:c16r2="http://schemas.microsoft.com/office/drawing/2015/06/chart">
            <c:ext xmlns:c16="http://schemas.microsoft.com/office/drawing/2014/chart" uri="{C3380CC4-5D6E-409C-BE32-E72D297353CC}">
              <c16:uniqueId val="{00000000-FB72-4C45-9232-9A26F5D7B774}"/>
            </c:ext>
          </c:extLst>
        </c:ser>
        <c:dLbls>
          <c:showLegendKey val="0"/>
          <c:showVal val="0"/>
          <c:showCatName val="0"/>
          <c:showSerName val="0"/>
          <c:showPercent val="0"/>
          <c:showBubbleSize val="0"/>
        </c:dLbls>
        <c:gapWidth val="150"/>
        <c:axId val="183847168"/>
        <c:axId val="1838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B72-4C45-9232-9A26F5D7B774}"/>
            </c:ext>
          </c:extLst>
        </c:ser>
        <c:dLbls>
          <c:showLegendKey val="0"/>
          <c:showVal val="0"/>
          <c:showCatName val="0"/>
          <c:showSerName val="0"/>
          <c:showPercent val="0"/>
          <c:showBubbleSize val="0"/>
        </c:dLbls>
        <c:marker val="1"/>
        <c:smooth val="0"/>
        <c:axId val="183847168"/>
        <c:axId val="183865728"/>
      </c:lineChart>
      <c:dateAx>
        <c:axId val="183847168"/>
        <c:scaling>
          <c:orientation val="minMax"/>
        </c:scaling>
        <c:delete val="1"/>
        <c:axPos val="b"/>
        <c:numFmt formatCode="ge" sourceLinked="1"/>
        <c:majorTickMark val="none"/>
        <c:minorTickMark val="none"/>
        <c:tickLblPos val="none"/>
        <c:crossAx val="183865728"/>
        <c:crosses val="autoZero"/>
        <c:auto val="1"/>
        <c:lblOffset val="100"/>
        <c:baseTimeUnit val="years"/>
      </c:dateAx>
      <c:valAx>
        <c:axId val="183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9.23</c:v>
                </c:pt>
                <c:pt idx="1">
                  <c:v>9.16</c:v>
                </c:pt>
                <c:pt idx="2">
                  <c:v>4.13</c:v>
                </c:pt>
                <c:pt idx="3">
                  <c:v>4.71</c:v>
                </c:pt>
                <c:pt idx="4">
                  <c:v>5.18</c:v>
                </c:pt>
              </c:numCache>
            </c:numRef>
          </c:val>
          <c:extLst xmlns:c16r2="http://schemas.microsoft.com/office/drawing/2015/06/chart">
            <c:ext xmlns:c16="http://schemas.microsoft.com/office/drawing/2014/chart" uri="{C3380CC4-5D6E-409C-BE32-E72D297353CC}">
              <c16:uniqueId val="{00000000-67B2-4D11-B12B-5E2E8820BBD1}"/>
            </c:ext>
          </c:extLst>
        </c:ser>
        <c:dLbls>
          <c:showLegendKey val="0"/>
          <c:showVal val="0"/>
          <c:showCatName val="0"/>
          <c:showSerName val="0"/>
          <c:showPercent val="0"/>
          <c:showBubbleSize val="0"/>
        </c:dLbls>
        <c:gapWidth val="150"/>
        <c:axId val="184228480"/>
        <c:axId val="1842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7B2-4D11-B12B-5E2E8820BBD1}"/>
            </c:ext>
          </c:extLst>
        </c:ser>
        <c:dLbls>
          <c:showLegendKey val="0"/>
          <c:showVal val="0"/>
          <c:showCatName val="0"/>
          <c:showSerName val="0"/>
          <c:showPercent val="0"/>
          <c:showBubbleSize val="0"/>
        </c:dLbls>
        <c:marker val="1"/>
        <c:smooth val="0"/>
        <c:axId val="184228480"/>
        <c:axId val="184238848"/>
      </c:lineChart>
      <c:dateAx>
        <c:axId val="184228480"/>
        <c:scaling>
          <c:orientation val="minMax"/>
        </c:scaling>
        <c:delete val="1"/>
        <c:axPos val="b"/>
        <c:numFmt formatCode="ge" sourceLinked="1"/>
        <c:majorTickMark val="none"/>
        <c:minorTickMark val="none"/>
        <c:tickLblPos val="none"/>
        <c:crossAx val="184238848"/>
        <c:crosses val="autoZero"/>
        <c:auto val="1"/>
        <c:lblOffset val="100"/>
        <c:baseTimeUnit val="years"/>
      </c:dateAx>
      <c:valAx>
        <c:axId val="184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25.8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6C-469F-BC55-15768301BA15}"/>
            </c:ext>
          </c:extLst>
        </c:ser>
        <c:dLbls>
          <c:showLegendKey val="0"/>
          <c:showVal val="0"/>
          <c:showCatName val="0"/>
          <c:showSerName val="0"/>
          <c:showPercent val="0"/>
          <c:showBubbleSize val="0"/>
        </c:dLbls>
        <c:gapWidth val="150"/>
        <c:axId val="184264576"/>
        <c:axId val="1842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CD6C-469F-BC55-15768301BA15}"/>
            </c:ext>
          </c:extLst>
        </c:ser>
        <c:dLbls>
          <c:showLegendKey val="0"/>
          <c:showVal val="0"/>
          <c:showCatName val="0"/>
          <c:showSerName val="0"/>
          <c:showPercent val="0"/>
          <c:showBubbleSize val="0"/>
        </c:dLbls>
        <c:marker val="1"/>
        <c:smooth val="0"/>
        <c:axId val="184264576"/>
        <c:axId val="184266112"/>
      </c:lineChart>
      <c:dateAx>
        <c:axId val="184264576"/>
        <c:scaling>
          <c:orientation val="minMax"/>
        </c:scaling>
        <c:delete val="1"/>
        <c:axPos val="b"/>
        <c:numFmt formatCode="ge" sourceLinked="1"/>
        <c:majorTickMark val="none"/>
        <c:minorTickMark val="none"/>
        <c:tickLblPos val="none"/>
        <c:crossAx val="184266112"/>
        <c:crosses val="autoZero"/>
        <c:auto val="1"/>
        <c:lblOffset val="100"/>
        <c:baseTimeUnit val="years"/>
      </c:dateAx>
      <c:valAx>
        <c:axId val="18426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599.72</c:v>
                </c:pt>
                <c:pt idx="1">
                  <c:v>492.41</c:v>
                </c:pt>
                <c:pt idx="2">
                  <c:v>539.78</c:v>
                </c:pt>
                <c:pt idx="3">
                  <c:v>607.55999999999995</c:v>
                </c:pt>
                <c:pt idx="4">
                  <c:v>465.8</c:v>
                </c:pt>
              </c:numCache>
            </c:numRef>
          </c:val>
          <c:extLst xmlns:c16r2="http://schemas.microsoft.com/office/drawing/2015/06/chart">
            <c:ext xmlns:c16="http://schemas.microsoft.com/office/drawing/2014/chart" uri="{C3380CC4-5D6E-409C-BE32-E72D297353CC}">
              <c16:uniqueId val="{00000000-3330-4F17-82DA-DD0E1B3E49FF}"/>
            </c:ext>
          </c:extLst>
        </c:ser>
        <c:dLbls>
          <c:showLegendKey val="0"/>
          <c:showVal val="0"/>
          <c:showCatName val="0"/>
          <c:showSerName val="0"/>
          <c:showPercent val="0"/>
          <c:showBubbleSize val="0"/>
        </c:dLbls>
        <c:gapWidth val="150"/>
        <c:axId val="183932800"/>
        <c:axId val="1839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330-4F17-82DA-DD0E1B3E49FF}"/>
            </c:ext>
          </c:extLst>
        </c:ser>
        <c:dLbls>
          <c:showLegendKey val="0"/>
          <c:showVal val="0"/>
          <c:showCatName val="0"/>
          <c:showSerName val="0"/>
          <c:showPercent val="0"/>
          <c:showBubbleSize val="0"/>
        </c:dLbls>
        <c:marker val="1"/>
        <c:smooth val="0"/>
        <c:axId val="183932800"/>
        <c:axId val="183934976"/>
      </c:lineChart>
      <c:dateAx>
        <c:axId val="183932800"/>
        <c:scaling>
          <c:orientation val="minMax"/>
        </c:scaling>
        <c:delete val="1"/>
        <c:axPos val="b"/>
        <c:numFmt formatCode="ge" sourceLinked="1"/>
        <c:majorTickMark val="none"/>
        <c:minorTickMark val="none"/>
        <c:tickLblPos val="none"/>
        <c:crossAx val="183934976"/>
        <c:crosses val="autoZero"/>
        <c:auto val="1"/>
        <c:lblOffset val="100"/>
        <c:baseTimeUnit val="years"/>
      </c:dateAx>
      <c:valAx>
        <c:axId val="1839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256.01</c:v>
                </c:pt>
                <c:pt idx="1">
                  <c:v>257.29000000000002</c:v>
                </c:pt>
                <c:pt idx="2">
                  <c:v>249.69</c:v>
                </c:pt>
                <c:pt idx="3">
                  <c:v>260.85000000000002</c:v>
                </c:pt>
                <c:pt idx="4">
                  <c:v>250.64</c:v>
                </c:pt>
              </c:numCache>
            </c:numRef>
          </c:val>
          <c:extLst xmlns:c16r2="http://schemas.microsoft.com/office/drawing/2015/06/chart">
            <c:ext xmlns:c16="http://schemas.microsoft.com/office/drawing/2014/chart" uri="{C3380CC4-5D6E-409C-BE32-E72D297353CC}">
              <c16:uniqueId val="{00000000-7764-4D56-9134-F3044C702A3C}"/>
            </c:ext>
          </c:extLst>
        </c:ser>
        <c:dLbls>
          <c:showLegendKey val="0"/>
          <c:showVal val="0"/>
          <c:showCatName val="0"/>
          <c:showSerName val="0"/>
          <c:showPercent val="0"/>
          <c:showBubbleSize val="0"/>
        </c:dLbls>
        <c:gapWidth val="150"/>
        <c:axId val="183961856"/>
        <c:axId val="183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764-4D56-9134-F3044C702A3C}"/>
            </c:ext>
          </c:extLst>
        </c:ser>
        <c:dLbls>
          <c:showLegendKey val="0"/>
          <c:showVal val="0"/>
          <c:showCatName val="0"/>
          <c:showSerName val="0"/>
          <c:showPercent val="0"/>
          <c:showBubbleSize val="0"/>
        </c:dLbls>
        <c:marker val="1"/>
        <c:smooth val="0"/>
        <c:axId val="183961856"/>
        <c:axId val="183972224"/>
      </c:lineChart>
      <c:dateAx>
        <c:axId val="183961856"/>
        <c:scaling>
          <c:orientation val="minMax"/>
        </c:scaling>
        <c:delete val="1"/>
        <c:axPos val="b"/>
        <c:numFmt formatCode="ge" sourceLinked="1"/>
        <c:majorTickMark val="none"/>
        <c:minorTickMark val="none"/>
        <c:tickLblPos val="none"/>
        <c:crossAx val="183972224"/>
        <c:crosses val="autoZero"/>
        <c:auto val="1"/>
        <c:lblOffset val="100"/>
        <c:baseTimeUnit val="years"/>
      </c:dateAx>
      <c:valAx>
        <c:axId val="18397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86.02</c:v>
                </c:pt>
                <c:pt idx="1">
                  <c:v>94.59</c:v>
                </c:pt>
                <c:pt idx="2">
                  <c:v>91.92</c:v>
                </c:pt>
                <c:pt idx="3">
                  <c:v>86.69</c:v>
                </c:pt>
                <c:pt idx="4">
                  <c:v>98.53</c:v>
                </c:pt>
              </c:numCache>
            </c:numRef>
          </c:val>
          <c:extLst xmlns:c16r2="http://schemas.microsoft.com/office/drawing/2015/06/chart">
            <c:ext xmlns:c16="http://schemas.microsoft.com/office/drawing/2014/chart" uri="{C3380CC4-5D6E-409C-BE32-E72D297353CC}">
              <c16:uniqueId val="{00000000-B048-4245-A554-A12A3E1D1174}"/>
            </c:ext>
          </c:extLst>
        </c:ser>
        <c:dLbls>
          <c:showLegendKey val="0"/>
          <c:showVal val="0"/>
          <c:showCatName val="0"/>
          <c:showSerName val="0"/>
          <c:showPercent val="0"/>
          <c:showBubbleSize val="0"/>
        </c:dLbls>
        <c:gapWidth val="150"/>
        <c:axId val="183995008"/>
        <c:axId val="1840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048-4245-A554-A12A3E1D1174}"/>
            </c:ext>
          </c:extLst>
        </c:ser>
        <c:dLbls>
          <c:showLegendKey val="0"/>
          <c:showVal val="0"/>
          <c:showCatName val="0"/>
          <c:showSerName val="0"/>
          <c:showPercent val="0"/>
          <c:showBubbleSize val="0"/>
        </c:dLbls>
        <c:marker val="1"/>
        <c:smooth val="0"/>
        <c:axId val="183995008"/>
        <c:axId val="184017664"/>
      </c:lineChart>
      <c:dateAx>
        <c:axId val="183995008"/>
        <c:scaling>
          <c:orientation val="minMax"/>
        </c:scaling>
        <c:delete val="1"/>
        <c:axPos val="b"/>
        <c:numFmt formatCode="ge" sourceLinked="1"/>
        <c:majorTickMark val="none"/>
        <c:minorTickMark val="none"/>
        <c:tickLblPos val="none"/>
        <c:crossAx val="184017664"/>
        <c:crosses val="autoZero"/>
        <c:auto val="1"/>
        <c:lblOffset val="100"/>
        <c:baseTimeUnit val="years"/>
      </c:dateAx>
      <c:valAx>
        <c:axId val="1840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165.58</c:v>
                </c:pt>
                <c:pt idx="1">
                  <c:v>149.49</c:v>
                </c:pt>
                <c:pt idx="2">
                  <c:v>154.22999999999999</c:v>
                </c:pt>
                <c:pt idx="3">
                  <c:v>160.74</c:v>
                </c:pt>
                <c:pt idx="4">
                  <c:v>141.22999999999999</c:v>
                </c:pt>
              </c:numCache>
            </c:numRef>
          </c:val>
          <c:extLst xmlns:c16r2="http://schemas.microsoft.com/office/drawing/2015/06/chart">
            <c:ext xmlns:c16="http://schemas.microsoft.com/office/drawing/2014/chart" uri="{C3380CC4-5D6E-409C-BE32-E72D297353CC}">
              <c16:uniqueId val="{00000000-C6DB-4F8E-9F08-C9D047F0ADEA}"/>
            </c:ext>
          </c:extLst>
        </c:ser>
        <c:dLbls>
          <c:showLegendKey val="0"/>
          <c:showVal val="0"/>
          <c:showCatName val="0"/>
          <c:showSerName val="0"/>
          <c:showPercent val="0"/>
          <c:showBubbleSize val="0"/>
        </c:dLbls>
        <c:gapWidth val="150"/>
        <c:axId val="184107776"/>
        <c:axId val="1841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6DB-4F8E-9F08-C9D047F0ADEA}"/>
            </c:ext>
          </c:extLst>
        </c:ser>
        <c:dLbls>
          <c:showLegendKey val="0"/>
          <c:showVal val="0"/>
          <c:showCatName val="0"/>
          <c:showSerName val="0"/>
          <c:showPercent val="0"/>
          <c:showBubbleSize val="0"/>
        </c:dLbls>
        <c:marker val="1"/>
        <c:smooth val="0"/>
        <c:axId val="184107776"/>
        <c:axId val="184109696"/>
      </c:lineChart>
      <c:dateAx>
        <c:axId val="184107776"/>
        <c:scaling>
          <c:orientation val="minMax"/>
        </c:scaling>
        <c:delete val="1"/>
        <c:axPos val="b"/>
        <c:numFmt formatCode="ge" sourceLinked="1"/>
        <c:majorTickMark val="none"/>
        <c:minorTickMark val="none"/>
        <c:tickLblPos val="none"/>
        <c:crossAx val="184109696"/>
        <c:crosses val="autoZero"/>
        <c:auto val="1"/>
        <c:lblOffset val="100"/>
        <c:baseTimeUnit val="years"/>
      </c:dateAx>
      <c:valAx>
        <c:axId val="1841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3" zoomScale="75" zoomScaleNormal="7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川島町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20545</v>
      </c>
      <c r="AM8" s="59"/>
      <c r="AN8" s="59"/>
      <c r="AO8" s="59"/>
      <c r="AP8" s="59"/>
      <c r="AQ8" s="59"/>
      <c r="AR8" s="59"/>
      <c r="AS8" s="59"/>
      <c r="AT8" s="50">
        <f>データ!$S$6</f>
        <v>41.63</v>
      </c>
      <c r="AU8" s="51"/>
      <c r="AV8" s="51"/>
      <c r="AW8" s="51"/>
      <c r="AX8" s="51"/>
      <c r="AY8" s="51"/>
      <c r="AZ8" s="51"/>
      <c r="BA8" s="51"/>
      <c r="BB8" s="52">
        <f>データ!$T$6</f>
        <v>493.51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76.37</v>
      </c>
      <c r="J10" s="51"/>
      <c r="K10" s="51"/>
      <c r="L10" s="51"/>
      <c r="M10" s="51"/>
      <c r="N10" s="51"/>
      <c r="O10" s="62"/>
      <c r="P10" s="52">
        <f>データ!$P$6</f>
        <v>99.94</v>
      </c>
      <c r="Q10" s="52"/>
      <c r="R10" s="52"/>
      <c r="S10" s="52"/>
      <c r="T10" s="52"/>
      <c r="U10" s="52"/>
      <c r="V10" s="52"/>
      <c r="W10" s="59">
        <f>データ!$Q$6</f>
        <v>1931</v>
      </c>
      <c r="X10" s="59"/>
      <c r="Y10" s="59"/>
      <c r="Z10" s="59"/>
      <c r="AA10" s="59"/>
      <c r="AB10" s="59"/>
      <c r="AC10" s="59"/>
      <c r="AD10" s="2"/>
      <c r="AE10" s="2"/>
      <c r="AF10" s="2"/>
      <c r="AG10" s="2"/>
      <c r="AH10" s="4"/>
      <c r="AI10" s="4"/>
      <c r="AJ10" s="4"/>
      <c r="AK10" s="4"/>
      <c r="AL10" s="59">
        <f>データ!$U$6</f>
        <v>20475</v>
      </c>
      <c r="AM10" s="59"/>
      <c r="AN10" s="59"/>
      <c r="AO10" s="59"/>
      <c r="AP10" s="59"/>
      <c r="AQ10" s="59"/>
      <c r="AR10" s="59"/>
      <c r="AS10" s="59"/>
      <c r="AT10" s="50">
        <f>データ!$V$6</f>
        <v>41.72</v>
      </c>
      <c r="AU10" s="51"/>
      <c r="AV10" s="51"/>
      <c r="AW10" s="51"/>
      <c r="AX10" s="51"/>
      <c r="AY10" s="51"/>
      <c r="AZ10" s="51"/>
      <c r="BA10" s="51"/>
      <c r="BB10" s="52">
        <f>データ!$W$6</f>
        <v>490.77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Fma3CIN7P96HedsMHkE3rXuYiUhz/oFnvConT8NXigqtBPqoSk8DBHNipXQpCjdsIPTBty8LRkVAKiAl/gw==" saltValue="C8+awEv5LEBXtuTNHfOJ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113468</v>
      </c>
      <c r="D6" s="33">
        <f t="shared" si="3"/>
        <v>46</v>
      </c>
      <c r="E6" s="33">
        <f t="shared" si="3"/>
        <v>1</v>
      </c>
      <c r="F6" s="33">
        <f t="shared" si="3"/>
        <v>0</v>
      </c>
      <c r="G6" s="33">
        <f t="shared" si="3"/>
        <v>1</v>
      </c>
      <c r="H6" s="33" t="str">
        <f t="shared" si="3"/>
        <v>埼玉県　川島町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76.37</v>
      </c>
      <c r="P6" s="34">
        <f t="shared" si="3"/>
        <v>99.94</v>
      </c>
      <c r="Q6" s="34">
        <f t="shared" si="3"/>
        <v>1931</v>
      </c>
      <c r="R6" s="34">
        <f t="shared" si="3"/>
        <v>20545</v>
      </c>
      <c r="S6" s="34">
        <f t="shared" si="3"/>
        <v>41.63</v>
      </c>
      <c r="T6" s="34">
        <f t="shared" si="3"/>
        <v>493.51</v>
      </c>
      <c r="U6" s="34">
        <f t="shared" si="3"/>
        <v>20475</v>
      </c>
      <c r="V6" s="34">
        <f t="shared" si="3"/>
        <v>41.72</v>
      </c>
      <c r="W6" s="34">
        <f t="shared" si="3"/>
        <v>490.77</v>
      </c>
      <c r="X6" s="35">
        <f>IF(X7="",NA(),X7)</f>
        <v>92.58</v>
      </c>
      <c r="Y6" s="35">
        <f t="shared" ref="Y6:AG6" si="4">IF(Y7="",NA(),Y7)</f>
        <v>97.65</v>
      </c>
      <c r="Z6" s="35">
        <f t="shared" si="4"/>
        <v>95.14</v>
      </c>
      <c r="AA6" s="35">
        <f t="shared" si="4"/>
        <v>90.35</v>
      </c>
      <c r="AB6" s="35">
        <f t="shared" si="4"/>
        <v>102.07</v>
      </c>
      <c r="AC6" s="35">
        <f t="shared" si="4"/>
        <v>106.55</v>
      </c>
      <c r="AD6" s="35">
        <f t="shared" si="4"/>
        <v>110.01</v>
      </c>
      <c r="AE6" s="35">
        <f t="shared" si="4"/>
        <v>111.21</v>
      </c>
      <c r="AF6" s="35">
        <f t="shared" si="4"/>
        <v>111.71</v>
      </c>
      <c r="AG6" s="35">
        <f t="shared" si="4"/>
        <v>110.05</v>
      </c>
      <c r="AH6" s="34" t="str">
        <f>IF(AH7="","",IF(AH7="-","【-】","【"&amp;SUBSTITUTE(TEXT(AH7,"#,##0.00"),"-","△")&amp;"】"))</f>
        <v>【113.39】</v>
      </c>
      <c r="AI6" s="35">
        <f>IF(AI7="",NA(),AI7)</f>
        <v>25.8</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599.72</v>
      </c>
      <c r="AU6" s="35">
        <f t="shared" ref="AU6:BC6" si="6">IF(AU7="",NA(),AU7)</f>
        <v>492.41</v>
      </c>
      <c r="AV6" s="35">
        <f t="shared" si="6"/>
        <v>539.78</v>
      </c>
      <c r="AW6" s="35">
        <f t="shared" si="6"/>
        <v>607.55999999999995</v>
      </c>
      <c r="AX6" s="35">
        <f t="shared" si="6"/>
        <v>465.8</v>
      </c>
      <c r="AY6" s="35">
        <f t="shared" si="6"/>
        <v>963.24</v>
      </c>
      <c r="AZ6" s="35">
        <f t="shared" si="6"/>
        <v>381.53</v>
      </c>
      <c r="BA6" s="35">
        <f t="shared" si="6"/>
        <v>391.54</v>
      </c>
      <c r="BB6" s="35">
        <f t="shared" si="6"/>
        <v>384.34</v>
      </c>
      <c r="BC6" s="35">
        <f t="shared" si="6"/>
        <v>359.47</v>
      </c>
      <c r="BD6" s="34" t="str">
        <f>IF(BD7="","",IF(BD7="-","【-】","【"&amp;SUBSTITUTE(TEXT(BD7,"#,##0.00"),"-","△")&amp;"】"))</f>
        <v>【264.34】</v>
      </c>
      <c r="BE6" s="35">
        <f>IF(BE7="",NA(),BE7)</f>
        <v>256.01</v>
      </c>
      <c r="BF6" s="35">
        <f t="shared" ref="BF6:BN6" si="7">IF(BF7="",NA(),BF7)</f>
        <v>257.29000000000002</v>
      </c>
      <c r="BG6" s="35">
        <f t="shared" si="7"/>
        <v>249.69</v>
      </c>
      <c r="BH6" s="35">
        <f t="shared" si="7"/>
        <v>260.85000000000002</v>
      </c>
      <c r="BI6" s="35">
        <f t="shared" si="7"/>
        <v>250.64</v>
      </c>
      <c r="BJ6" s="35">
        <f t="shared" si="7"/>
        <v>400.38</v>
      </c>
      <c r="BK6" s="35">
        <f t="shared" si="7"/>
        <v>393.27</v>
      </c>
      <c r="BL6" s="35">
        <f t="shared" si="7"/>
        <v>386.97</v>
      </c>
      <c r="BM6" s="35">
        <f t="shared" si="7"/>
        <v>380.58</v>
      </c>
      <c r="BN6" s="35">
        <f t="shared" si="7"/>
        <v>401.79</v>
      </c>
      <c r="BO6" s="34" t="str">
        <f>IF(BO7="","",IF(BO7="-","【-】","【"&amp;SUBSTITUTE(TEXT(BO7,"#,##0.00"),"-","△")&amp;"】"))</f>
        <v>【274.27】</v>
      </c>
      <c r="BP6" s="35">
        <f>IF(BP7="",NA(),BP7)</f>
        <v>86.02</v>
      </c>
      <c r="BQ6" s="35">
        <f t="shared" ref="BQ6:BY6" si="8">IF(BQ7="",NA(),BQ7)</f>
        <v>94.59</v>
      </c>
      <c r="BR6" s="35">
        <f t="shared" si="8"/>
        <v>91.92</v>
      </c>
      <c r="BS6" s="35">
        <f t="shared" si="8"/>
        <v>86.69</v>
      </c>
      <c r="BT6" s="35">
        <f t="shared" si="8"/>
        <v>98.53</v>
      </c>
      <c r="BU6" s="35">
        <f t="shared" si="8"/>
        <v>96.56</v>
      </c>
      <c r="BV6" s="35">
        <f t="shared" si="8"/>
        <v>100.47</v>
      </c>
      <c r="BW6" s="35">
        <f t="shared" si="8"/>
        <v>101.72</v>
      </c>
      <c r="BX6" s="35">
        <f t="shared" si="8"/>
        <v>102.38</v>
      </c>
      <c r="BY6" s="35">
        <f t="shared" si="8"/>
        <v>100.12</v>
      </c>
      <c r="BZ6" s="34" t="str">
        <f>IF(BZ7="","",IF(BZ7="-","【-】","【"&amp;SUBSTITUTE(TEXT(BZ7,"#,##0.00"),"-","△")&amp;"】"))</f>
        <v>【104.36】</v>
      </c>
      <c r="CA6" s="35">
        <f>IF(CA7="",NA(),CA7)</f>
        <v>165.58</v>
      </c>
      <c r="CB6" s="35">
        <f t="shared" ref="CB6:CJ6" si="9">IF(CB7="",NA(),CB7)</f>
        <v>149.49</v>
      </c>
      <c r="CC6" s="35">
        <f t="shared" si="9"/>
        <v>154.22999999999999</v>
      </c>
      <c r="CD6" s="35">
        <f t="shared" si="9"/>
        <v>160.74</v>
      </c>
      <c r="CE6" s="35">
        <f t="shared" si="9"/>
        <v>141.22999999999999</v>
      </c>
      <c r="CF6" s="35">
        <f t="shared" si="9"/>
        <v>177.14</v>
      </c>
      <c r="CG6" s="35">
        <f t="shared" si="9"/>
        <v>169.82</v>
      </c>
      <c r="CH6" s="35">
        <f t="shared" si="9"/>
        <v>168.2</v>
      </c>
      <c r="CI6" s="35">
        <f t="shared" si="9"/>
        <v>168.67</v>
      </c>
      <c r="CJ6" s="35">
        <f t="shared" si="9"/>
        <v>174.97</v>
      </c>
      <c r="CK6" s="34" t="str">
        <f>IF(CK7="","",IF(CK7="-","【-】","【"&amp;SUBSTITUTE(TEXT(CK7,"#,##0.00"),"-","△")&amp;"】"))</f>
        <v>【165.71】</v>
      </c>
      <c r="CL6" s="35">
        <f>IF(CL7="",NA(),CL7)</f>
        <v>71.59</v>
      </c>
      <c r="CM6" s="35">
        <f t="shared" ref="CM6:CU6" si="10">IF(CM7="",NA(),CM7)</f>
        <v>70.56</v>
      </c>
      <c r="CN6" s="35">
        <f t="shared" si="10"/>
        <v>69.099999999999994</v>
      </c>
      <c r="CO6" s="35">
        <f t="shared" si="10"/>
        <v>66.78</v>
      </c>
      <c r="CP6" s="35">
        <f t="shared" si="10"/>
        <v>62.79</v>
      </c>
      <c r="CQ6" s="35">
        <f t="shared" si="10"/>
        <v>55.64</v>
      </c>
      <c r="CR6" s="35">
        <f t="shared" si="10"/>
        <v>55.13</v>
      </c>
      <c r="CS6" s="35">
        <f t="shared" si="10"/>
        <v>54.77</v>
      </c>
      <c r="CT6" s="35">
        <f t="shared" si="10"/>
        <v>54.92</v>
      </c>
      <c r="CU6" s="35">
        <f t="shared" si="10"/>
        <v>55.63</v>
      </c>
      <c r="CV6" s="34" t="str">
        <f>IF(CV7="","",IF(CV7="-","【-】","【"&amp;SUBSTITUTE(TEXT(CV7,"#,##0.00"),"-","△")&amp;"】"))</f>
        <v>【60.41】</v>
      </c>
      <c r="CW6" s="35">
        <f>IF(CW7="",NA(),CW7)</f>
        <v>92.63</v>
      </c>
      <c r="CX6" s="35">
        <f t="shared" ref="CX6:DF6" si="11">IF(CX7="",NA(),CX7)</f>
        <v>91.05</v>
      </c>
      <c r="CY6" s="35">
        <f t="shared" si="11"/>
        <v>93</v>
      </c>
      <c r="CZ6" s="35">
        <f t="shared" si="11"/>
        <v>92.28</v>
      </c>
      <c r="DA6" s="35">
        <f t="shared" si="11"/>
        <v>97.52</v>
      </c>
      <c r="DB6" s="35">
        <f t="shared" si="11"/>
        <v>83.09</v>
      </c>
      <c r="DC6" s="35">
        <f t="shared" si="11"/>
        <v>83</v>
      </c>
      <c r="DD6" s="35">
        <f t="shared" si="11"/>
        <v>82.89</v>
      </c>
      <c r="DE6" s="35">
        <f t="shared" si="11"/>
        <v>82.66</v>
      </c>
      <c r="DF6" s="35">
        <f t="shared" si="11"/>
        <v>82.04</v>
      </c>
      <c r="DG6" s="34" t="str">
        <f>IF(DG7="","",IF(DG7="-","【-】","【"&amp;SUBSTITUTE(TEXT(DG7,"#,##0.00"),"-","△")&amp;"】"))</f>
        <v>【89.93】</v>
      </c>
      <c r="DH6" s="35">
        <f>IF(DH7="",NA(),DH7)</f>
        <v>45.45</v>
      </c>
      <c r="DI6" s="35">
        <f t="shared" ref="DI6:DQ6" si="12">IF(DI7="",NA(),DI7)</f>
        <v>47.21</v>
      </c>
      <c r="DJ6" s="35">
        <f t="shared" si="12"/>
        <v>48.48</v>
      </c>
      <c r="DK6" s="35">
        <f t="shared" si="12"/>
        <v>49.81</v>
      </c>
      <c r="DL6" s="35">
        <f t="shared" si="12"/>
        <v>50.97</v>
      </c>
      <c r="DM6" s="35">
        <f t="shared" si="12"/>
        <v>39.06</v>
      </c>
      <c r="DN6" s="35">
        <f t="shared" si="12"/>
        <v>46.66</v>
      </c>
      <c r="DO6" s="35">
        <f t="shared" si="12"/>
        <v>47.46</v>
      </c>
      <c r="DP6" s="35">
        <f t="shared" si="12"/>
        <v>48.49</v>
      </c>
      <c r="DQ6" s="35">
        <f t="shared" si="12"/>
        <v>48.05</v>
      </c>
      <c r="DR6" s="34" t="str">
        <f>IF(DR7="","",IF(DR7="-","【-】","【"&amp;SUBSTITUTE(TEXT(DR7,"#,##0.00"),"-","△")&amp;"】"))</f>
        <v>【48.12】</v>
      </c>
      <c r="DS6" s="35">
        <f>IF(DS7="",NA(),DS7)</f>
        <v>9.23</v>
      </c>
      <c r="DT6" s="35">
        <f t="shared" ref="DT6:EB6" si="13">IF(DT7="",NA(),DT7)</f>
        <v>9.16</v>
      </c>
      <c r="DU6" s="35">
        <f t="shared" si="13"/>
        <v>4.13</v>
      </c>
      <c r="DV6" s="35">
        <f t="shared" si="13"/>
        <v>4.71</v>
      </c>
      <c r="DW6" s="35">
        <f t="shared" si="13"/>
        <v>5.18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0.95</v>
      </c>
      <c r="EE6" s="35">
        <f t="shared" ref="EE6:EM6" si="14">IF(EE7="",NA(),EE7)</f>
        <v>0.44</v>
      </c>
      <c r="EF6" s="35">
        <f t="shared" si="14"/>
        <v>0.28999999999999998</v>
      </c>
      <c r="EG6" s="35">
        <f t="shared" si="14"/>
        <v>0.83</v>
      </c>
      <c r="EH6" s="35">
        <f t="shared" si="14"/>
        <v>0.14000000000000001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113468</v>
      </c>
      <c r="D7" s="37">
        <v>46</v>
      </c>
      <c r="E7" s="37">
        <v>1</v>
      </c>
      <c r="F7" s="37">
        <v>0</v>
      </c>
      <c r="G7" s="37">
        <v>1</v>
      </c>
      <c r="H7" s="37" t="s">
        <v>104</v>
      </c>
      <c r="I7" s="37" t="s">
        <v>105</v>
      </c>
      <c r="J7" s="37" t="s">
        <v>106</v>
      </c>
      <c r="K7" s="37" t="s">
        <v>107</v>
      </c>
      <c r="L7" s="37" t="s">
        <v>108</v>
      </c>
      <c r="M7" s="37" t="s">
        <v>109</v>
      </c>
      <c r="N7" s="38" t="s">
        <v>110</v>
      </c>
      <c r="O7" s="38">
        <v>76.37</v>
      </c>
      <c r="P7" s="38">
        <v>99.94</v>
      </c>
      <c r="Q7" s="38">
        <v>1931</v>
      </c>
      <c r="R7" s="38">
        <v>20545</v>
      </c>
      <c r="S7" s="38">
        <v>41.63</v>
      </c>
      <c r="T7" s="38">
        <v>493.51</v>
      </c>
      <c r="U7" s="38">
        <v>20475</v>
      </c>
      <c r="V7" s="38">
        <v>41.72</v>
      </c>
      <c r="W7" s="38">
        <v>490.77</v>
      </c>
      <c r="X7" s="38">
        <v>92.58</v>
      </c>
      <c r="Y7" s="38">
        <v>97.65</v>
      </c>
      <c r="Z7" s="38">
        <v>95.14</v>
      </c>
      <c r="AA7" s="38">
        <v>90.35</v>
      </c>
      <c r="AB7" s="38">
        <v>102.07</v>
      </c>
      <c r="AC7" s="38">
        <v>106.55</v>
      </c>
      <c r="AD7" s="38">
        <v>110.01</v>
      </c>
      <c r="AE7" s="38">
        <v>111.21</v>
      </c>
      <c r="AF7" s="38">
        <v>111.71</v>
      </c>
      <c r="AG7" s="38">
        <v>110.05</v>
      </c>
      <c r="AH7" s="38">
        <v>113.39</v>
      </c>
      <c r="AI7" s="38">
        <v>25.8</v>
      </c>
      <c r="AJ7" s="38">
        <v>0</v>
      </c>
      <c r="AK7" s="38">
        <v>0</v>
      </c>
      <c r="AL7" s="38">
        <v>0</v>
      </c>
      <c r="AM7" s="38">
        <v>0</v>
      </c>
      <c r="AN7" s="38">
        <v>9.56</v>
      </c>
      <c r="AO7" s="38">
        <v>2.8</v>
      </c>
      <c r="AP7" s="38">
        <v>1.93</v>
      </c>
      <c r="AQ7" s="38">
        <v>1.72</v>
      </c>
      <c r="AR7" s="38">
        <v>2.64</v>
      </c>
      <c r="AS7" s="38">
        <v>0.85</v>
      </c>
      <c r="AT7" s="38">
        <v>599.72</v>
      </c>
      <c r="AU7" s="38">
        <v>492.41</v>
      </c>
      <c r="AV7" s="38">
        <v>539.78</v>
      </c>
      <c r="AW7" s="38">
        <v>607.55999999999995</v>
      </c>
      <c r="AX7" s="38">
        <v>465.8</v>
      </c>
      <c r="AY7" s="38">
        <v>963.24</v>
      </c>
      <c r="AZ7" s="38">
        <v>381.53</v>
      </c>
      <c r="BA7" s="38">
        <v>391.54</v>
      </c>
      <c r="BB7" s="38">
        <v>384.34</v>
      </c>
      <c r="BC7" s="38">
        <v>359.47</v>
      </c>
      <c r="BD7" s="38">
        <v>264.33999999999997</v>
      </c>
      <c r="BE7" s="38">
        <v>256.01</v>
      </c>
      <c r="BF7" s="38">
        <v>257.29000000000002</v>
      </c>
      <c r="BG7" s="38">
        <v>249.69</v>
      </c>
      <c r="BH7" s="38">
        <v>260.85000000000002</v>
      </c>
      <c r="BI7" s="38">
        <v>250.64</v>
      </c>
      <c r="BJ7" s="38">
        <v>400.38</v>
      </c>
      <c r="BK7" s="38">
        <v>393.27</v>
      </c>
      <c r="BL7" s="38">
        <v>386.97</v>
      </c>
      <c r="BM7" s="38">
        <v>380.58</v>
      </c>
      <c r="BN7" s="38">
        <v>401.79</v>
      </c>
      <c r="BO7" s="38">
        <v>274.27</v>
      </c>
      <c r="BP7" s="38">
        <v>86.02</v>
      </c>
      <c r="BQ7" s="38">
        <v>94.59</v>
      </c>
      <c r="BR7" s="38">
        <v>91.92</v>
      </c>
      <c r="BS7" s="38">
        <v>86.69</v>
      </c>
      <c r="BT7" s="38">
        <v>98.53</v>
      </c>
      <c r="BU7" s="38">
        <v>96.56</v>
      </c>
      <c r="BV7" s="38">
        <v>100.47</v>
      </c>
      <c r="BW7" s="38">
        <v>101.72</v>
      </c>
      <c r="BX7" s="38">
        <v>102.38</v>
      </c>
      <c r="BY7" s="38">
        <v>100.12</v>
      </c>
      <c r="BZ7" s="38">
        <v>104.36</v>
      </c>
      <c r="CA7" s="38">
        <v>165.58</v>
      </c>
      <c r="CB7" s="38">
        <v>149.49</v>
      </c>
      <c r="CC7" s="38">
        <v>154.22999999999999</v>
      </c>
      <c r="CD7" s="38">
        <v>160.74</v>
      </c>
      <c r="CE7" s="38">
        <v>141.22999999999999</v>
      </c>
      <c r="CF7" s="38">
        <v>177.14</v>
      </c>
      <c r="CG7" s="38">
        <v>169.82</v>
      </c>
      <c r="CH7" s="38">
        <v>168.2</v>
      </c>
      <c r="CI7" s="38">
        <v>168.67</v>
      </c>
      <c r="CJ7" s="38">
        <v>174.97</v>
      </c>
      <c r="CK7" s="38">
        <v>165.71</v>
      </c>
      <c r="CL7" s="38">
        <v>71.59</v>
      </c>
      <c r="CM7" s="38">
        <v>70.56</v>
      </c>
      <c r="CN7" s="38">
        <v>69.099999999999994</v>
      </c>
      <c r="CO7" s="38">
        <v>66.78</v>
      </c>
      <c r="CP7" s="38">
        <v>62.79</v>
      </c>
      <c r="CQ7" s="38">
        <v>55.64</v>
      </c>
      <c r="CR7" s="38">
        <v>55.13</v>
      </c>
      <c r="CS7" s="38">
        <v>54.77</v>
      </c>
      <c r="CT7" s="38">
        <v>54.92</v>
      </c>
      <c r="CU7" s="38">
        <v>55.63</v>
      </c>
      <c r="CV7" s="38">
        <v>60.41</v>
      </c>
      <c r="CW7" s="38">
        <v>92.63</v>
      </c>
      <c r="CX7" s="38">
        <v>91.05</v>
      </c>
      <c r="CY7" s="38">
        <v>93</v>
      </c>
      <c r="CZ7" s="38">
        <v>92.28</v>
      </c>
      <c r="DA7" s="38">
        <v>97.52</v>
      </c>
      <c r="DB7" s="38">
        <v>83.09</v>
      </c>
      <c r="DC7" s="38">
        <v>83</v>
      </c>
      <c r="DD7" s="38">
        <v>82.89</v>
      </c>
      <c r="DE7" s="38">
        <v>82.66</v>
      </c>
      <c r="DF7" s="38">
        <v>82.04</v>
      </c>
      <c r="DG7" s="38">
        <v>89.93</v>
      </c>
      <c r="DH7" s="38">
        <v>45.45</v>
      </c>
      <c r="DI7" s="38">
        <v>47.21</v>
      </c>
      <c r="DJ7" s="38">
        <v>48.48</v>
      </c>
      <c r="DK7" s="38">
        <v>49.81</v>
      </c>
      <c r="DL7" s="38">
        <v>50.97</v>
      </c>
      <c r="DM7" s="38">
        <v>39.06</v>
      </c>
      <c r="DN7" s="38">
        <v>46.66</v>
      </c>
      <c r="DO7" s="38">
        <v>47.46</v>
      </c>
      <c r="DP7" s="38">
        <v>48.49</v>
      </c>
      <c r="DQ7" s="38">
        <v>48.05</v>
      </c>
      <c r="DR7" s="38">
        <v>48.12</v>
      </c>
      <c r="DS7" s="38">
        <v>9.23</v>
      </c>
      <c r="DT7" s="38">
        <v>9.16</v>
      </c>
      <c r="DU7" s="38">
        <v>4.13</v>
      </c>
      <c r="DV7" s="38">
        <v>4.71</v>
      </c>
      <c r="DW7" s="38">
        <v>5.18</v>
      </c>
      <c r="DX7" s="38">
        <v>8.8699999999999992</v>
      </c>
      <c r="DY7" s="38">
        <v>9.85</v>
      </c>
      <c r="DZ7" s="38">
        <v>9.7100000000000009</v>
      </c>
      <c r="EA7" s="38">
        <v>12.79</v>
      </c>
      <c r="EB7" s="38">
        <v>13.39</v>
      </c>
      <c r="EC7" s="38">
        <v>15.89</v>
      </c>
      <c r="ED7" s="38">
        <v>0.95</v>
      </c>
      <c r="EE7" s="38">
        <v>0.44</v>
      </c>
      <c r="EF7" s="38">
        <v>0.28999999999999998</v>
      </c>
      <c r="EG7" s="38">
        <v>0.83</v>
      </c>
      <c r="EH7" s="38">
        <v>0.14000000000000001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2019-01-22T01:25:16Z</cp:lastPrinted>
  <dcterms:created xsi:type="dcterms:W3CDTF">2018-12-03T08:29:05Z</dcterms:created>
  <dcterms:modified xsi:type="dcterms:W3CDTF">2019-01-22T01:29:09Z</dcterms:modified>
</cp:coreProperties>
</file>