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Zhah/Ws1SOh0T3OSHYzWuleF/88CecSWLGU3bPjovLah9HEq7ioTupniMR04GU0QQNzyvgKDnlLLAEGrXXAATw==" workbookSaltValue="cnWNz/BubObEk/LbhUtMK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<sst xmlns="http://schemas.openxmlformats.org/spreadsheetml/2006/main" count="251" uniqueCount="126">
  <si>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</si>
  <si>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</si>
  <si>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</si>
  <si>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</si>
  <si>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</si>
  <si>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</si>
  <si>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</si>
  <si>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</si>
  <si>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</si>
  <si>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</si>
  <si>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</si>
  <si>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</si>
  <si>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</si>
  <si>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</si>
  <si>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</si>
  <si>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</si>
  <si>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</si>
  <si>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</si>
  <si>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</si>
  <si>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</si>
  <si>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</si>
  <si>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</si>
  <si>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</si>
  <si>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</si>
  <si>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</si>
  <si>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</si>
  <si>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</si>
  <si>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</si>
  <si>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</si>
  <si>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</si>
  <si>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</si>
  <si>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</si>
  <si>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</si>
  <si>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</si>
  <si>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</si>
  <si>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</si>
  <si>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</si>
  <si>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</si>
  <si>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</si>
  <si>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</si>
  <si>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</si>
  <si>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</si>
  <si>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</si>
  <si>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</si>
  <si>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</si>
  <si>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</si>
  <si>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</si>
  <si>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</si>
  <si>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</si>
  <si>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</si>
  <si>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</si>
  <si>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</si>
  <si>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</si>
  <si>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</si>
  <si>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</si>
  <si>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</si>
  <si>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</si>
  <si>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</si>
  <si>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</si>
  <si>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</si>
  <si>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</si>
  <si>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</si>
  <si>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</si>
  <si>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</si>
  <si>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</si>
  <si>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</si>
  <si>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</si>
  <si>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</si>
  <si>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</si>
  <si>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</si>
  <si>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</si>
  <si>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</si>
  <si>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</si>
  <si>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</si>
  <si>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</si>
  <si>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</si>
  <si>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</si>
  <si>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</si>
  <si>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</si>
  <si>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</si>
  <si>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</si>
  <si>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</si>
  <si>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</si>
  <si>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</si>
  <si>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</si>
  <si>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</si>
  <si>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</si>
  <si>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</si>
  <si>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</si>
  <si>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</si>
  <si>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</si>
  <si>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</si>
  <si>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</si>
  <si>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</si>
  <si>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</si>
  <si>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</si>
  <si>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</si>
  <si>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</si>
  <si>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</si>
  <si>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</si>
  <si>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</si>
  <si>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</si>
  <si>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</si>
  <si>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</si>
  <si>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</si>
  <si>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</si>
  <si>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</si>
  <si>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</si>
  <si>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</si>
  <si>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</si>
  <si>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埼玉県　滑川町</t>
  </si>
  <si>
    <t>法非適用</t>
  </si>
  <si>
    <t>下水道事業</t>
  </si>
  <si>
    <t>特定地域生活排水処理</t>
  </si>
  <si>
    <t>K3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</si>
  <si>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</si>
  <si>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</si>
  <si>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</si>
  <si>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</si>
  <si>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</si>
  <si>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</si>
  <si>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</si>
  <si>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</si>
  <si>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収益的収支比率については、料金収入と一般会計繰入金等による総収益により、100％を超えているが、今後、地方債償還等の増加も見込まれるため、経営を維持するべく努力が必要である。
　経費回収率は100％を超えており、使用料で回収すべき経費は使用料で賄えている状況である。
　汚水処理原価は全国平均を下回っており、低コストで汚水処理ができている状況だが、今後、維持管理費の増加等によるコスト上昇について注視が必要である。
　施設利用率は100％であり、今後、普及促進を進めていく中でも維持できるよう努力が必要である。
　水洗化率は、既存区域の整備が進み、事業区域拡大により低下したものであるが、今後とも普及拡大により水洗化率の向上を図る必要がある。</t>
    <phoneticPr fontId="4"/>
  </si>
  <si>
    <t>　事業開始から間もないため、老朽化はあまり見られていないが、今後の維持管理に向けて創意工夫による手法が必要となる。</t>
    <phoneticPr fontId="4"/>
  </si>
  <si>
    <t>　順調に整備が進んでおり、今後は浄化槽設置の普及率の向上を図る必要がある。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</si>
</sst>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689-4218-A95D-55C987A3F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608320"/>
        <c:axId val="63610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689-4218-A95D-55C987A3F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08320"/>
        <c:axId val="63610240"/>
      </c:lineChart>
      <c:dateAx>
        <c:axId val="63608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3610240"/>
        <c:crosses val="autoZero"/>
        <c:auto val="1"/>
        <c:lblOffset val="100"/>
        <c:baseTimeUnit val="years"/>
      </c:dateAx>
      <c:valAx>
        <c:axId val="63610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3608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F9-4607-BB26-2C939C711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298368"/>
        <c:axId val="82300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58.06</c:v>
                </c:pt>
                <c:pt idx="1">
                  <c:v>59.08</c:v>
                </c:pt>
                <c:pt idx="2">
                  <c:v>58.25</c:v>
                </c:pt>
                <c:pt idx="3">
                  <c:v>61.55</c:v>
                </c:pt>
                <c:pt idx="4">
                  <c:v>57.22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EF9-4607-BB26-2C939C711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298368"/>
        <c:axId val="82300288"/>
      </c:lineChart>
      <c:dateAx>
        <c:axId val="82298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300288"/>
        <c:crosses val="autoZero"/>
        <c:auto val="1"/>
        <c:lblOffset val="100"/>
        <c:baseTimeUnit val="years"/>
      </c:dateAx>
      <c:valAx>
        <c:axId val="82300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298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8.39</c:v>
                </c:pt>
                <c:pt idx="3">
                  <c:v>9.76</c:v>
                </c:pt>
                <c:pt idx="4">
                  <c:v>10.92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BE-416E-82AE-5F7EBC494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343808"/>
        <c:axId val="82350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75.790000000000006</c:v>
                </c:pt>
                <c:pt idx="1">
                  <c:v>77.12</c:v>
                </c:pt>
                <c:pt idx="2">
                  <c:v>68.150000000000006</c:v>
                </c:pt>
                <c:pt idx="3">
                  <c:v>67.489999999999995</c:v>
                </c:pt>
                <c:pt idx="4">
                  <c:v>67.290000000000006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BE-416E-82AE-5F7EBC494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343808"/>
        <c:axId val="82350080"/>
      </c:lineChart>
      <c:dateAx>
        <c:axId val="82343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350080"/>
        <c:crosses val="autoZero"/>
        <c:auto val="1"/>
        <c:lblOffset val="100"/>
        <c:baseTimeUnit val="years"/>
      </c:dateAx>
      <c:valAx>
        <c:axId val="82350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343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125.52</c:v>
                </c:pt>
                <c:pt idx="1">
                  <c:v>143.59</c:v>
                </c:pt>
                <c:pt idx="2">
                  <c:v>105.88</c:v>
                </c:pt>
                <c:pt idx="3">
                  <c:v>103.44</c:v>
                </c:pt>
                <c:pt idx="4">
                  <c:v>125.99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E0-4236-A6D8-6C9AEC13C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637376"/>
        <c:axId val="636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1E0-4236-A6D8-6C9AEC13C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37376"/>
        <c:axId val="63643648"/>
      </c:lineChart>
      <c:dateAx>
        <c:axId val="63637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3643648"/>
        <c:crosses val="autoZero"/>
        <c:auto val="1"/>
        <c:lblOffset val="100"/>
        <c:baseTimeUnit val="years"/>
      </c:dateAx>
      <c:valAx>
        <c:axId val="636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3637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8C-4A01-B9DF-C1D4A07CB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682816"/>
        <c:axId val="63689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F8C-4A01-B9DF-C1D4A07CB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82816"/>
        <c:axId val="63689088"/>
      </c:lineChart>
      <c:dateAx>
        <c:axId val="63682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3689088"/>
        <c:crosses val="autoZero"/>
        <c:auto val="1"/>
        <c:lblOffset val="100"/>
        <c:baseTimeUnit val="years"/>
      </c:dateAx>
      <c:valAx>
        <c:axId val="63689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3682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67-440D-BA2F-76A4DF809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398336"/>
        <c:axId val="74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F67-440D-BA2F-76A4DF809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398336"/>
        <c:axId val="74412800"/>
      </c:lineChart>
      <c:dateAx>
        <c:axId val="74398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412800"/>
        <c:crosses val="autoZero"/>
        <c:auto val="1"/>
        <c:lblOffset val="100"/>
        <c:baseTimeUnit val="years"/>
      </c:dateAx>
      <c:valAx>
        <c:axId val="74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4398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8C-4322-B242-934C0791B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056704"/>
        <c:axId val="82058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58C-4322-B242-934C0791B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056704"/>
        <c:axId val="82058624"/>
      </c:lineChart>
      <c:dateAx>
        <c:axId val="82056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058624"/>
        <c:crosses val="autoZero"/>
        <c:auto val="1"/>
        <c:lblOffset val="100"/>
        <c:baseTimeUnit val="years"/>
      </c:dateAx>
      <c:valAx>
        <c:axId val="82058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05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4D-4205-AB55-8B569CB97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089856"/>
        <c:axId val="82096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B4D-4205-AB55-8B569CB97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089856"/>
        <c:axId val="82096128"/>
      </c:lineChart>
      <c:dateAx>
        <c:axId val="8208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096128"/>
        <c:crosses val="autoZero"/>
        <c:auto val="1"/>
        <c:lblOffset val="100"/>
        <c:baseTimeUnit val="years"/>
      </c:dateAx>
      <c:valAx>
        <c:axId val="82096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08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07-493D-9FC7-61682CE3C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188544"/>
        <c:axId val="82190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446.63</c:v>
                </c:pt>
                <c:pt idx="1">
                  <c:v>416.91</c:v>
                </c:pt>
                <c:pt idx="2">
                  <c:v>392.19</c:v>
                </c:pt>
                <c:pt idx="3">
                  <c:v>413.5</c:v>
                </c:pt>
                <c:pt idx="4">
                  <c:v>407.42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907-493D-9FC7-61682CE3C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188544"/>
        <c:axId val="82190720"/>
      </c:lineChart>
      <c:dateAx>
        <c:axId val="82188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190720"/>
        <c:crosses val="autoZero"/>
        <c:auto val="1"/>
        <c:lblOffset val="100"/>
        <c:baseTimeUnit val="years"/>
      </c:dateAx>
      <c:valAx>
        <c:axId val="82190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188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123.29</c:v>
                </c:pt>
                <c:pt idx="1">
                  <c:v>106.68</c:v>
                </c:pt>
                <c:pt idx="2">
                  <c:v>103.93</c:v>
                </c:pt>
                <c:pt idx="3">
                  <c:v>103.36</c:v>
                </c:pt>
                <c:pt idx="4">
                  <c:v>105.49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C0-492A-808F-708F402CE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225792"/>
        <c:axId val="82236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58.53</c:v>
                </c:pt>
                <c:pt idx="1">
                  <c:v>57.93</c:v>
                </c:pt>
                <c:pt idx="2">
                  <c:v>57.03</c:v>
                </c:pt>
                <c:pt idx="3">
                  <c:v>55.84</c:v>
                </c:pt>
                <c:pt idx="4">
                  <c:v>57.08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BC0-492A-808F-708F402CE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225792"/>
        <c:axId val="82236160"/>
      </c:lineChart>
      <c:dateAx>
        <c:axId val="82225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236160"/>
        <c:crosses val="autoZero"/>
        <c:auto val="1"/>
        <c:lblOffset val="100"/>
        <c:baseTimeUnit val="years"/>
      </c:dateAx>
      <c:valAx>
        <c:axId val="82236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225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60.71</c:v>
                </c:pt>
                <c:pt idx="1">
                  <c:v>106.9</c:v>
                </c:pt>
                <c:pt idx="2">
                  <c:v>131.09</c:v>
                </c:pt>
                <c:pt idx="3">
                  <c:v>120.69</c:v>
                </c:pt>
                <c:pt idx="4">
                  <c:v>139.78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C-4CBB-BE8D-6538C18A2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248832"/>
        <c:axId val="82250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266.57</c:v>
                </c:pt>
                <c:pt idx="1">
                  <c:v>276.93</c:v>
                </c:pt>
                <c:pt idx="2">
                  <c:v>283.73</c:v>
                </c:pt>
                <c:pt idx="3">
                  <c:v>287.57</c:v>
                </c:pt>
                <c:pt idx="4">
                  <c:v>286.86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C-4CBB-BE8D-6538C18A2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248832"/>
        <c:axId val="82250752"/>
      </c:lineChart>
      <c:dateAx>
        <c:axId val="82248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250752"/>
        <c:crosses val="autoZero"/>
        <c:auto val="1"/>
        <c:lblOffset val="100"/>
        <c:baseTimeUnit val="years"/>
      </c:dateAx>
      <c:valAx>
        <c:axId val="82250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248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【329.28】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【269.12】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G52" zoomScaleNormal="100" workbookViewId="0">
      <selection activeCell="BL64" sqref="BL64:BZ6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15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15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埼玉県　滑川町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特定地域生活排水処理</v>
      </c>
      <c r="Q8" s="47"/>
      <c r="R8" s="47"/>
      <c r="S8" s="47"/>
      <c r="T8" s="47"/>
      <c r="U8" s="47"/>
      <c r="V8" s="47"/>
      <c r="W8" s="47" t="str">
        <f>データ!L6</f>
        <v>K3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18671</v>
      </c>
      <c r="AM8" s="49"/>
      <c r="AN8" s="49"/>
      <c r="AO8" s="49"/>
      <c r="AP8" s="49"/>
      <c r="AQ8" s="49"/>
      <c r="AR8" s="49"/>
      <c r="AS8" s="49"/>
      <c r="AT8" s="44">
        <f>データ!T6</f>
        <v>29.68</v>
      </c>
      <c r="AU8" s="44"/>
      <c r="AV8" s="44"/>
      <c r="AW8" s="44"/>
      <c r="AX8" s="44"/>
      <c r="AY8" s="44"/>
      <c r="AZ8" s="44"/>
      <c r="BA8" s="44"/>
      <c r="BB8" s="44">
        <f>データ!U6</f>
        <v>629.08000000000004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21.96</v>
      </c>
      <c r="Q10" s="44"/>
      <c r="R10" s="44"/>
      <c r="S10" s="44"/>
      <c r="T10" s="44"/>
      <c r="U10" s="44"/>
      <c r="V10" s="44"/>
      <c r="W10" s="44">
        <f>データ!Q6</f>
        <v>100</v>
      </c>
      <c r="X10" s="44"/>
      <c r="Y10" s="44"/>
      <c r="Z10" s="44"/>
      <c r="AA10" s="44"/>
      <c r="AB10" s="44"/>
      <c r="AC10" s="44"/>
      <c r="AD10" s="49">
        <f>データ!R6</f>
        <v>3240</v>
      </c>
      <c r="AE10" s="49"/>
      <c r="AF10" s="49"/>
      <c r="AG10" s="49"/>
      <c r="AH10" s="49"/>
      <c r="AI10" s="49"/>
      <c r="AJ10" s="49"/>
      <c r="AK10" s="2"/>
      <c r="AL10" s="49">
        <f>データ!V6</f>
        <v>4121</v>
      </c>
      <c r="AM10" s="49"/>
      <c r="AN10" s="49"/>
      <c r="AO10" s="49"/>
      <c r="AP10" s="49"/>
      <c r="AQ10" s="49"/>
      <c r="AR10" s="49"/>
      <c r="AS10" s="49"/>
      <c r="AT10" s="44">
        <f>データ!W6</f>
        <v>25.83</v>
      </c>
      <c r="AU10" s="44"/>
      <c r="AV10" s="44"/>
      <c r="AW10" s="44"/>
      <c r="AX10" s="44"/>
      <c r="AY10" s="44"/>
      <c r="AZ10" s="44"/>
      <c r="BA10" s="44"/>
      <c r="BB10" s="44">
        <f>データ!X6</f>
        <v>159.54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123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124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125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【329.28】</v>
      </c>
      <c r="I86" s="25" t="str">
        <f>データ!CA6</f>
        <v>【60.55】</v>
      </c>
      <c r="J86" s="25" t="str">
        <f>データ!CL6</f>
        <v>【269.12】</v>
      </c>
      <c r="K86" s="25" t="str">
        <f>データ!CW6</f>
        <v>【59.35】</v>
      </c>
      <c r="L86" s="25" t="str">
        <f>データ!DH6</f>
        <v>【76.98】</v>
      </c>
      <c r="M86" s="25" t="s">
        <v>56</v>
      </c>
      <c r="N86" s="25" t="s">
        <v>56</v>
      </c>
      <c r="O86" s="25" t="str">
        <f>データ!EO6</f>
        <v>【-】</v>
      </c>
    </row>
  </sheetData>
  <sheetProtection algorithmName="SHA-512" hashValue="jiNy2QEKj6DF0Zcy90DJX1iVZnP2MPQWpc42bpEfPw4IbHC4tl/xp9BxZxBXyp2SNDgIkZlzcQyE/5OTLVV1PQ==" saltValue="9uRcWLvxN90ympg7QhhCLQ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113417</v>
      </c>
      <c r="D6" s="32">
        <f t="shared" si="3"/>
        <v>47</v>
      </c>
      <c r="E6" s="32">
        <f t="shared" si="3"/>
        <v>18</v>
      </c>
      <c r="F6" s="32">
        <f t="shared" si="3"/>
        <v>0</v>
      </c>
      <c r="G6" s="32">
        <f t="shared" si="3"/>
        <v>0</v>
      </c>
      <c r="H6" s="32" t="str">
        <f t="shared" si="3"/>
        <v>埼玉県　滑川町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特定地域生活排水処理</v>
      </c>
      <c r="L6" s="32" t="str">
        <f t="shared" si="3"/>
        <v>K3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21.96</v>
      </c>
      <c r="Q6" s="33">
        <f t="shared" si="3"/>
        <v>100</v>
      </c>
      <c r="R6" s="33">
        <f t="shared" si="3"/>
        <v>3240</v>
      </c>
      <c r="S6" s="33">
        <f t="shared" si="3"/>
        <v>18671</v>
      </c>
      <c r="T6" s="33">
        <f t="shared" si="3"/>
        <v>29.68</v>
      </c>
      <c r="U6" s="33">
        <f t="shared" si="3"/>
        <v>629.08000000000004</v>
      </c>
      <c r="V6" s="33">
        <f t="shared" si="3"/>
        <v>4121</v>
      </c>
      <c r="W6" s="33">
        <f t="shared" si="3"/>
        <v>25.83</v>
      </c>
      <c r="X6" s="33">
        <f t="shared" si="3"/>
        <v>159.54</v>
      </c>
      <c r="Y6" s="34">
        <f>IF(Y7="",NA(),Y7)</f>
        <v>125.52</v>
      </c>
      <c r="Z6" s="34">
        <f t="shared" ref="Z6:AH6" si="4">IF(Z7="",NA(),Z7)</f>
        <v>143.59</v>
      </c>
      <c r="AA6" s="34">
        <f t="shared" si="4"/>
        <v>105.88</v>
      </c>
      <c r="AB6" s="34">
        <f t="shared" si="4"/>
        <v>103.44</v>
      </c>
      <c r="AC6" s="34">
        <f t="shared" si="4"/>
        <v>125.99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3">
        <f>IF(BF7="",NA(),BF7)</f>
        <v>0</v>
      </c>
      <c r="BG6" s="33">
        <f t="shared" ref="BG6:BO6" si="7">IF(BG7="",NA(),BG7)</f>
        <v>0</v>
      </c>
      <c r="BH6" s="33">
        <f t="shared" si="7"/>
        <v>0</v>
      </c>
      <c r="BI6" s="33">
        <f t="shared" si="7"/>
        <v>0</v>
      </c>
      <c r="BJ6" s="33">
        <f t="shared" si="7"/>
        <v>0</v>
      </c>
      <c r="BK6" s="34">
        <f t="shared" si="7"/>
        <v>446.63</v>
      </c>
      <c r="BL6" s="34">
        <f t="shared" si="7"/>
        <v>416.91</v>
      </c>
      <c r="BM6" s="34">
        <f t="shared" si="7"/>
        <v>392.19</v>
      </c>
      <c r="BN6" s="34">
        <f t="shared" si="7"/>
        <v>413.5</v>
      </c>
      <c r="BO6" s="34">
        <f t="shared" si="7"/>
        <v>407.42</v>
      </c>
      <c r="BP6" s="33" t="str">
        <f>IF(BP7="","",IF(BP7="-","【-】","【"&amp;SUBSTITUTE(TEXT(BP7,"#,##0.00"),"-","△")&amp;"】"))</f>
        <v>【329.28】</v>
      </c>
      <c r="BQ6" s="34">
        <f>IF(BQ7="",NA(),BQ7)</f>
        <v>123.29</v>
      </c>
      <c r="BR6" s="34">
        <f t="shared" ref="BR6:BZ6" si="8">IF(BR7="",NA(),BR7)</f>
        <v>106.68</v>
      </c>
      <c r="BS6" s="34">
        <f t="shared" si="8"/>
        <v>103.93</v>
      </c>
      <c r="BT6" s="34">
        <f t="shared" si="8"/>
        <v>103.36</v>
      </c>
      <c r="BU6" s="34">
        <f t="shared" si="8"/>
        <v>105.49</v>
      </c>
      <c r="BV6" s="34">
        <f t="shared" si="8"/>
        <v>58.53</v>
      </c>
      <c r="BW6" s="34">
        <f t="shared" si="8"/>
        <v>57.93</v>
      </c>
      <c r="BX6" s="34">
        <f t="shared" si="8"/>
        <v>57.03</v>
      </c>
      <c r="BY6" s="34">
        <f t="shared" si="8"/>
        <v>55.84</v>
      </c>
      <c r="BZ6" s="34">
        <f t="shared" si="8"/>
        <v>57.08</v>
      </c>
      <c r="CA6" s="33" t="str">
        <f>IF(CA7="","",IF(CA7="-","【-】","【"&amp;SUBSTITUTE(TEXT(CA7,"#,##0.00"),"-","△")&amp;"】"))</f>
        <v>【60.55】</v>
      </c>
      <c r="CB6" s="34">
        <f>IF(CB7="",NA(),CB7)</f>
        <v>60.71</v>
      </c>
      <c r="CC6" s="34">
        <f t="shared" ref="CC6:CK6" si="9">IF(CC7="",NA(),CC7)</f>
        <v>106.9</v>
      </c>
      <c r="CD6" s="34">
        <f t="shared" si="9"/>
        <v>131.09</v>
      </c>
      <c r="CE6" s="34">
        <f t="shared" si="9"/>
        <v>120.69</v>
      </c>
      <c r="CF6" s="34">
        <f t="shared" si="9"/>
        <v>139.78</v>
      </c>
      <c r="CG6" s="34">
        <f t="shared" si="9"/>
        <v>266.57</v>
      </c>
      <c r="CH6" s="34">
        <f t="shared" si="9"/>
        <v>276.93</v>
      </c>
      <c r="CI6" s="34">
        <f t="shared" si="9"/>
        <v>283.73</v>
      </c>
      <c r="CJ6" s="34">
        <f t="shared" si="9"/>
        <v>287.57</v>
      </c>
      <c r="CK6" s="34">
        <f t="shared" si="9"/>
        <v>286.86</v>
      </c>
      <c r="CL6" s="33" t="str">
        <f>IF(CL7="","",IF(CL7="-","【-】","【"&amp;SUBSTITUTE(TEXT(CL7,"#,##0.00"),"-","△")&amp;"】"))</f>
        <v>【269.12】</v>
      </c>
      <c r="CM6" s="34">
        <f>IF(CM7="",NA(),CM7)</f>
        <v>100</v>
      </c>
      <c r="CN6" s="34">
        <f t="shared" ref="CN6:CV6" si="10">IF(CN7="",NA(),CN7)</f>
        <v>100</v>
      </c>
      <c r="CO6" s="34">
        <f t="shared" si="10"/>
        <v>100</v>
      </c>
      <c r="CP6" s="34">
        <f t="shared" si="10"/>
        <v>100</v>
      </c>
      <c r="CQ6" s="34">
        <f t="shared" si="10"/>
        <v>100</v>
      </c>
      <c r="CR6" s="34">
        <f t="shared" si="10"/>
        <v>58.06</v>
      </c>
      <c r="CS6" s="34">
        <f t="shared" si="10"/>
        <v>59.08</v>
      </c>
      <c r="CT6" s="34">
        <f t="shared" si="10"/>
        <v>58.25</v>
      </c>
      <c r="CU6" s="34">
        <f t="shared" si="10"/>
        <v>61.55</v>
      </c>
      <c r="CV6" s="34">
        <f t="shared" si="10"/>
        <v>57.22</v>
      </c>
      <c r="CW6" s="33" t="str">
        <f>IF(CW7="","",IF(CW7="-","【-】","【"&amp;SUBSTITUTE(TEXT(CW7,"#,##0.00"),"-","△")&amp;"】"))</f>
        <v>【59.35】</v>
      </c>
      <c r="CX6" s="34">
        <f>IF(CX7="",NA(),CX7)</f>
        <v>100</v>
      </c>
      <c r="CY6" s="34">
        <f t="shared" ref="CY6:DG6" si="11">IF(CY7="",NA(),CY7)</f>
        <v>100</v>
      </c>
      <c r="CZ6" s="34">
        <f t="shared" si="11"/>
        <v>8.39</v>
      </c>
      <c r="DA6" s="34">
        <f t="shared" si="11"/>
        <v>9.76</v>
      </c>
      <c r="DB6" s="34">
        <f t="shared" si="11"/>
        <v>10.92</v>
      </c>
      <c r="DC6" s="34">
        <f t="shared" si="11"/>
        <v>75.790000000000006</v>
      </c>
      <c r="DD6" s="34">
        <f t="shared" si="11"/>
        <v>77.12</v>
      </c>
      <c r="DE6" s="34">
        <f t="shared" si="11"/>
        <v>68.150000000000006</v>
      </c>
      <c r="DF6" s="34">
        <f t="shared" si="11"/>
        <v>67.489999999999995</v>
      </c>
      <c r="DG6" s="34">
        <f t="shared" si="11"/>
        <v>67.290000000000006</v>
      </c>
      <c r="DH6" s="33" t="str">
        <f>IF(DH7="","",IF(DH7="-","【-】","【"&amp;SUBSTITUTE(TEXT(DH7,"#,##0.00"),"-","△")&amp;"】"))</f>
        <v>【76.98】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4" t="str">
        <f>IF(EE7="",NA(),EE7)</f>
        <v>-</v>
      </c>
      <c r="EF6" s="34" t="str">
        <f t="shared" ref="EF6:EN6" si="14">IF(EF7="",NA(),EF7)</f>
        <v>-</v>
      </c>
      <c r="EG6" s="34" t="str">
        <f t="shared" si="14"/>
        <v>-</v>
      </c>
      <c r="EH6" s="34" t="str">
        <f t="shared" si="14"/>
        <v>-</v>
      </c>
      <c r="EI6" s="34" t="str">
        <f t="shared" si="14"/>
        <v>-</v>
      </c>
      <c r="EJ6" s="34" t="str">
        <f t="shared" si="14"/>
        <v>-</v>
      </c>
      <c r="EK6" s="34" t="str">
        <f t="shared" si="14"/>
        <v>-</v>
      </c>
      <c r="EL6" s="34" t="str">
        <f t="shared" si="14"/>
        <v>-</v>
      </c>
      <c r="EM6" s="34" t="str">
        <f t="shared" si="14"/>
        <v>-</v>
      </c>
      <c r="EN6" s="34" t="str">
        <f t="shared" si="14"/>
        <v>-</v>
      </c>
      <c r="EO6" s="33" t="str">
        <f>IF(EO7="","",IF(EO7="-","【-】","【"&amp;SUBSTITUTE(TEXT(EO7,"#,##0.00"),"-","△")&amp;"】"))</f>
        <v>【-】</v>
      </c>
    </row>
    <row r="7" spans="1:145" s="35" customFormat="1" x14ac:dyDescent="0.15">
      <c r="A7" s="27"/>
      <c r="B7" s="36">
        <v>2017</v>
      </c>
      <c r="C7" s="36">
        <v>113417</v>
      </c>
      <c r="D7" s="36">
        <v>47</v>
      </c>
      <c r="E7" s="36">
        <v>18</v>
      </c>
      <c r="F7" s="36">
        <v>0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21.96</v>
      </c>
      <c r="Q7" s="37">
        <v>100</v>
      </c>
      <c r="R7" s="37">
        <v>3240</v>
      </c>
      <c r="S7" s="37">
        <v>18671</v>
      </c>
      <c r="T7" s="37">
        <v>29.68</v>
      </c>
      <c r="U7" s="37">
        <v>629.08000000000004</v>
      </c>
      <c r="V7" s="37">
        <v>4121</v>
      </c>
      <c r="W7" s="37">
        <v>25.83</v>
      </c>
      <c r="X7" s="37">
        <v>159.54</v>
      </c>
      <c r="Y7" s="37">
        <v>125.52</v>
      </c>
      <c r="Z7" s="37">
        <v>143.59</v>
      </c>
      <c r="AA7" s="37">
        <v>105.88</v>
      </c>
      <c r="AB7" s="37">
        <v>103.44</v>
      </c>
      <c r="AC7" s="37">
        <v>125.99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0</v>
      </c>
      <c r="BG7" s="37">
        <v>0</v>
      </c>
      <c r="BH7" s="37">
        <v>0</v>
      </c>
      <c r="BI7" s="37">
        <v>0</v>
      </c>
      <c r="BJ7" s="37">
        <v>0</v>
      </c>
      <c r="BK7" s="37">
        <v>446.63</v>
      </c>
      <c r="BL7" s="37">
        <v>416.91</v>
      </c>
      <c r="BM7" s="37">
        <v>392.19</v>
      </c>
      <c r="BN7" s="37">
        <v>413.5</v>
      </c>
      <c r="BO7" s="37">
        <v>407.42</v>
      </c>
      <c r="BP7" s="37">
        <v>329.28</v>
      </c>
      <c r="BQ7" s="37">
        <v>123.29</v>
      </c>
      <c r="BR7" s="37">
        <v>106.68</v>
      </c>
      <c r="BS7" s="37">
        <v>103.93</v>
      </c>
      <c r="BT7" s="37">
        <v>103.36</v>
      </c>
      <c r="BU7" s="37">
        <v>105.49</v>
      </c>
      <c r="BV7" s="37">
        <v>58.53</v>
      </c>
      <c r="BW7" s="37">
        <v>57.93</v>
      </c>
      <c r="BX7" s="37">
        <v>57.03</v>
      </c>
      <c r="BY7" s="37">
        <v>55.84</v>
      </c>
      <c r="BZ7" s="37">
        <v>57.08</v>
      </c>
      <c r="CA7" s="37">
        <v>60.55</v>
      </c>
      <c r="CB7" s="37">
        <v>60.71</v>
      </c>
      <c r="CC7" s="37">
        <v>106.9</v>
      </c>
      <c r="CD7" s="37">
        <v>131.09</v>
      </c>
      <c r="CE7" s="37">
        <v>120.69</v>
      </c>
      <c r="CF7" s="37">
        <v>139.78</v>
      </c>
      <c r="CG7" s="37">
        <v>266.57</v>
      </c>
      <c r="CH7" s="37">
        <v>276.93</v>
      </c>
      <c r="CI7" s="37">
        <v>283.73</v>
      </c>
      <c r="CJ7" s="37">
        <v>287.57</v>
      </c>
      <c r="CK7" s="37">
        <v>286.86</v>
      </c>
      <c r="CL7" s="37">
        <v>269.12</v>
      </c>
      <c r="CM7" s="37">
        <v>100</v>
      </c>
      <c r="CN7" s="37">
        <v>100</v>
      </c>
      <c r="CO7" s="37">
        <v>100</v>
      </c>
      <c r="CP7" s="37">
        <v>100</v>
      </c>
      <c r="CQ7" s="37">
        <v>100</v>
      </c>
      <c r="CR7" s="37">
        <v>58.06</v>
      </c>
      <c r="CS7" s="37">
        <v>59.08</v>
      </c>
      <c r="CT7" s="37">
        <v>58.25</v>
      </c>
      <c r="CU7" s="37">
        <v>61.55</v>
      </c>
      <c r="CV7" s="37">
        <v>57.22</v>
      </c>
      <c r="CW7" s="37">
        <v>59.35</v>
      </c>
      <c r="CX7" s="37">
        <v>100</v>
      </c>
      <c r="CY7" s="37">
        <v>100</v>
      </c>
      <c r="CZ7" s="37">
        <v>8.39</v>
      </c>
      <c r="DA7" s="37">
        <v>9.76</v>
      </c>
      <c r="DB7" s="37">
        <v>10.92</v>
      </c>
      <c r="DC7" s="37">
        <v>75.790000000000006</v>
      </c>
      <c r="DD7" s="37">
        <v>77.12</v>
      </c>
      <c r="DE7" s="37">
        <v>68.150000000000006</v>
      </c>
      <c r="DF7" s="37">
        <v>67.489999999999995</v>
      </c>
      <c r="DG7" s="37">
        <v>67.290000000000006</v>
      </c>
      <c r="DH7" s="37">
        <v>76.98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 t="s">
        <v>116</v>
      </c>
      <c r="EF7" s="37" t="s">
        <v>116</v>
      </c>
      <c r="EG7" s="37" t="s">
        <v>116</v>
      </c>
      <c r="EH7" s="37" t="s">
        <v>116</v>
      </c>
      <c r="EI7" s="37" t="s">
        <v>116</v>
      </c>
      <c r="EJ7" s="37" t="s">
        <v>116</v>
      </c>
      <c r="EK7" s="37" t="s">
        <v>116</v>
      </c>
      <c r="EL7" s="37" t="s">
        <v>116</v>
      </c>
      <c r="EM7" s="37" t="s">
        <v>116</v>
      </c>
      <c r="EN7" s="37" t="s">
        <v>116</v>
      </c>
      <c r="EO7" s="37" t="s">
        <v>116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埼玉県</cp:lastModifiedBy>
  <cp:lastPrinted>2019-01-30T08:48:53Z</cp:lastPrinted>
  <dcterms:created xsi:type="dcterms:W3CDTF">2018-12-03T09:39:05Z</dcterms:created>
  <dcterms:modified xsi:type="dcterms:W3CDTF">2019-01-30T08:49:10Z</dcterms:modified>
</cp:coreProperties>
</file>