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448\Desktop\経営比較分析表の分析\44越生町\"/>
    </mc:Choice>
  </mc:AlternateContent>
  <workbookProtection workbookAlgorithmName="SHA-512" workbookHashValue="idO5kZ1x04nJVfgCiCWudleknVOJiXpBRqUR6HZArBGp0ld3OoYvBVxSx4UXsKDEEcKOJlJVrzANyyBEsgNweA==" workbookSaltValue="Smc2CEy49OM15enqCIv36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<sst xmlns="http://schemas.openxmlformats.org/spreadsheetml/2006/main" count="253" uniqueCount="126">
  <si>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</si>
  <si>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</si>
  <si>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</si>
  <si>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</si>
  <si>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</si>
  <si>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</si>
  <si>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</si>
  <si>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</si>
  <si>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</si>
  <si>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</si>
  <si>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</si>
  <si>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</si>
  <si>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</si>
  <si>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</si>
  <si>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</si>
  <si>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</si>
  <si>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</si>
  <si>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</si>
  <si>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</si>
  <si>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</si>
  <si>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</si>
  <si>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</si>
  <si>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</si>
  <si>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</si>
  <si>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</si>
  <si>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</si>
  <si>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</si>
  <si>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</si>
  <si>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</si>
  <si>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</si>
  <si>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</si>
  <si>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</si>
  <si>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</si>
  <si>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</si>
  <si>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</si>
  <si>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</si>
  <si>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</si>
  <si>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</si>
  <si>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</si>
  <si>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</si>
  <si>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</si>
  <si>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</si>
  <si>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</si>
  <si>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</si>
  <si>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</si>
  <si>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</si>
  <si>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</si>
  <si>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</si>
  <si>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</si>
  <si>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</si>
  <si>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</si>
  <si>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</si>
  <si>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</si>
  <si>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</si>
  <si>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</si>
  <si>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</si>
  <si>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</si>
  <si>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</si>
  <si>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</si>
  <si>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</si>
  <si>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</si>
  <si>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</si>
  <si>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</si>
  <si>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</si>
  <si>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</si>
  <si>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</si>
  <si>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</si>
  <si>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</si>
  <si>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</si>
  <si>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</si>
  <si>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</si>
  <si>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</si>
  <si>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</si>
  <si>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</si>
  <si>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</si>
  <si>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</si>
  <si>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</si>
  <si>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</si>
  <si>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</si>
  <si>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</si>
  <si>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</si>
  <si>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</si>
  <si>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</si>
  <si>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</si>
  <si>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</si>
  <si>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</si>
  <si>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</si>
  <si>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</si>
  <si>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</si>
  <si>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</si>
  <si>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</si>
  <si>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</si>
  <si>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</si>
  <si>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</si>
  <si>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</si>
  <si>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</si>
  <si>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</si>
  <si>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</si>
  <si>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</si>
  <si>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</si>
  <si>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</si>
  <si>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</si>
  <si>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</si>
  <si>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</si>
  <si>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</si>
  <si>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</si>
  <si>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</si>
  <si>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</si>
  <si>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</si>
  <si>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</si>
  <si>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越生町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</si>
  <si>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</si>
  <si>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</si>
  <si>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</si>
  <si>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</si>
  <si>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</si>
  <si>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</si>
  <si>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</si>
  <si>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</si>
  <si>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</si>
  <si>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</si>
  <si>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</si>
  <si>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</si>
  <si>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収益的収支比率が100%を下回り、経費回収率については引き続き低水準であります。
そのため使用料金を適正な額に改定し、各費用の削減をしていきたいところです。しかし、使用料金を町内で同水準とするため公共下水道組合と同等としており、各施設の老朽化等により修繕費等の各費用が増加傾向のため難しい状況であります。
汚水処理原価は施設利用率の低下にともない低くなってきています。越生町の人口も減少しているため今後も低くなる可能性があります。</t>
    <rPh sb="13" eb="15">
      <t>シタマワ</t>
    </rPh>
    <rPh sb="27" eb="28">
      <t>ヒ</t>
    </rPh>
    <rPh sb="29" eb="30">
      <t>ツヅ</t>
    </rPh>
    <rPh sb="153" eb="155">
      <t>オスイ</t>
    </rPh>
    <rPh sb="155" eb="157">
      <t>ショリ</t>
    </rPh>
    <rPh sb="157" eb="159">
      <t>ゲンカ</t>
    </rPh>
    <rPh sb="160" eb="162">
      <t>シセツ</t>
    </rPh>
    <rPh sb="162" eb="165">
      <t>リヨウリツ</t>
    </rPh>
    <rPh sb="166" eb="168">
      <t>テイカ</t>
    </rPh>
    <rPh sb="173" eb="174">
      <t>ヒク</t>
    </rPh>
    <phoneticPr fontId="4"/>
  </si>
  <si>
    <t>　施設の機器について老朽化等により不具合・故障が増加してきておりますので、引き続き緊急性・重要性を考慮し効率的に修繕・交換等を行っていきたいと考えております。</t>
    <rPh sb="37" eb="38">
      <t>ヒ</t>
    </rPh>
    <rPh sb="39" eb="40">
      <t>ツヅ</t>
    </rPh>
    <phoneticPr fontId="4"/>
  </si>
  <si>
    <t>　施設の機器の老朽化等により修繕費等の各費用が増加傾向であり、各指標も平均と比較し低水準なものもありますので、今後は主に緊急性・重要性を考慮し効率的に機器の修繕・交換等を行っていきたいと考えております。今後施設利用率が低下すると考えられるので集落排水の案内チラシを配布するなど行い、効率性を上げていきたいと考えております。</t>
    <rPh sb="101" eb="103">
      <t>コンゴ</t>
    </rPh>
    <rPh sb="103" eb="105">
      <t>シセツ</t>
    </rPh>
    <rPh sb="105" eb="108">
      <t>リヨウリツ</t>
    </rPh>
    <rPh sb="109" eb="111">
      <t>テイカ</t>
    </rPh>
    <rPh sb="114" eb="115">
      <t>カンガ</t>
    </rPh>
    <rPh sb="121" eb="123">
      <t>シュウラク</t>
    </rPh>
    <rPh sb="123" eb="125">
      <t>ハイスイ</t>
    </rPh>
    <rPh sb="126" eb="128">
      <t>アンナイ</t>
    </rPh>
    <rPh sb="132" eb="134">
      <t>ハイフ</t>
    </rPh>
    <rPh sb="138" eb="139">
      <t>オコナ</t>
    </rPh>
    <rPh sb="141" eb="144">
      <t>コウリツセイ</t>
    </rPh>
    <rPh sb="145" eb="146">
      <t>ア</t>
    </rPh>
    <rPh sb="153" eb="15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</si>
</sst>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7A-494D-A733-8B3F70131C05}"/>
            </c:ext>
          </c:extLst>
        </c:ser>
        <c:dLbls>
          <c:showLegendKey val="0"/>
          <c:showVal val="0"/>
          <c:showCatName val="0"/>
          <c:showSerName val="0"/>
          <c:showPercent val="0"/>
          <c:showBubbleSize val="0"/>
        </c:dLbls>
        <c:gapWidth val="150"/>
        <c:axId val="119667512"/>
        <c:axId val="11966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E7A-494D-A733-8B3F70131C05}"/>
            </c:ext>
          </c:extLst>
        </c:ser>
        <c:dLbls>
          <c:showLegendKey val="0"/>
          <c:showVal val="0"/>
          <c:showCatName val="0"/>
          <c:showSerName val="0"/>
          <c:showPercent val="0"/>
          <c:showBubbleSize val="0"/>
        </c:dLbls>
        <c:marker val="1"/>
        <c:smooth val="0"/>
        <c:axId val="119667512"/>
        <c:axId val="119667896"/>
      </c:lineChart>
      <c:dateAx>
        <c:axId val="119667512"/>
        <c:scaling>
          <c:orientation val="minMax"/>
        </c:scaling>
        <c:delete val="1"/>
        <c:axPos val="b"/>
        <c:numFmt formatCode="ge" sourceLinked="1"/>
        <c:majorTickMark val="none"/>
        <c:minorTickMark val="none"/>
        <c:tickLblPos val="none"/>
        <c:crossAx val="119667896"/>
        <c:crosses val="autoZero"/>
        <c:auto val="1"/>
        <c:lblOffset val="100"/>
        <c:baseTimeUnit val="years"/>
      </c:dateAx>
      <c:valAx>
        <c:axId val="11966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6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69.180000000000007</c:v>
                </c:pt>
                <c:pt idx="2">
                  <c:v>58.65</c:v>
                </c:pt>
                <c:pt idx="3">
                  <c:v>55.5</c:v>
                </c:pt>
                <c:pt idx="4">
                  <c:v>51.42</c:v>
                </c:pt>
              </c:numCache>
            </c:numRef>
          </c:val>
          <c:extLst xmlns:c16r2="http://schemas.microsoft.com/office/drawing/2015/06/chart">
            <c:ext xmlns:c16="http://schemas.microsoft.com/office/drawing/2014/chart" uri="{C3380CC4-5D6E-409C-BE32-E72D297353CC}">
              <c16:uniqueId val="{00000000-B2AF-4BC7-8493-CA581B217CE9}"/>
            </c:ext>
          </c:extLst>
        </c:ser>
        <c:dLbls>
          <c:showLegendKey val="0"/>
          <c:showVal val="0"/>
          <c:showCatName val="0"/>
          <c:showSerName val="0"/>
          <c:showPercent val="0"/>
          <c:showBubbleSize val="0"/>
        </c:dLbls>
        <c:gapWidth val="150"/>
        <c:axId val="228890072"/>
        <c:axId val="22889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B2AF-4BC7-8493-CA581B217CE9}"/>
            </c:ext>
          </c:extLst>
        </c:ser>
        <c:dLbls>
          <c:showLegendKey val="0"/>
          <c:showVal val="0"/>
          <c:showCatName val="0"/>
          <c:showSerName val="0"/>
          <c:showPercent val="0"/>
          <c:showBubbleSize val="0"/>
        </c:dLbls>
        <c:marker val="1"/>
        <c:smooth val="0"/>
        <c:axId val="228890072"/>
        <c:axId val="228890464"/>
      </c:lineChart>
      <c:dateAx>
        <c:axId val="228890072"/>
        <c:scaling>
          <c:orientation val="minMax"/>
        </c:scaling>
        <c:delete val="1"/>
        <c:axPos val="b"/>
        <c:numFmt formatCode="ge" sourceLinked="1"/>
        <c:majorTickMark val="none"/>
        <c:minorTickMark val="none"/>
        <c:tickLblPos val="none"/>
        <c:crossAx val="228890464"/>
        <c:crosses val="autoZero"/>
        <c:auto val="1"/>
        <c:lblOffset val="100"/>
        <c:baseTimeUnit val="years"/>
      </c:dateAx>
      <c:valAx>
        <c:axId val="2288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9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3B3-45DA-81C8-1A8231D0C3E3}"/>
            </c:ext>
          </c:extLst>
        </c:ser>
        <c:dLbls>
          <c:showLegendKey val="0"/>
          <c:showVal val="0"/>
          <c:showCatName val="0"/>
          <c:showSerName val="0"/>
          <c:showPercent val="0"/>
          <c:showBubbleSize val="0"/>
        </c:dLbls>
        <c:gapWidth val="150"/>
        <c:axId val="228891640"/>
        <c:axId val="22889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43B3-45DA-81C8-1A8231D0C3E3}"/>
            </c:ext>
          </c:extLst>
        </c:ser>
        <c:dLbls>
          <c:showLegendKey val="0"/>
          <c:showVal val="0"/>
          <c:showCatName val="0"/>
          <c:showSerName val="0"/>
          <c:showPercent val="0"/>
          <c:showBubbleSize val="0"/>
        </c:dLbls>
        <c:marker val="1"/>
        <c:smooth val="0"/>
        <c:axId val="228891640"/>
        <c:axId val="228892032"/>
      </c:lineChart>
      <c:dateAx>
        <c:axId val="228891640"/>
        <c:scaling>
          <c:orientation val="minMax"/>
        </c:scaling>
        <c:delete val="1"/>
        <c:axPos val="b"/>
        <c:numFmt formatCode="ge" sourceLinked="1"/>
        <c:majorTickMark val="none"/>
        <c:minorTickMark val="none"/>
        <c:tickLblPos val="none"/>
        <c:crossAx val="228892032"/>
        <c:crosses val="autoZero"/>
        <c:auto val="1"/>
        <c:lblOffset val="100"/>
        <c:baseTimeUnit val="years"/>
      </c:dateAx>
      <c:valAx>
        <c:axId val="2288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9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98.6</c:v>
                </c:pt>
                <c:pt idx="2">
                  <c:v>100.02</c:v>
                </c:pt>
                <c:pt idx="3">
                  <c:v>101.27</c:v>
                </c:pt>
                <c:pt idx="4">
                  <c:v>95.96</c:v>
                </c:pt>
              </c:numCache>
            </c:numRef>
          </c:val>
          <c:extLst xmlns:c16r2="http://schemas.microsoft.com/office/drawing/2015/06/chart">
            <c:ext xmlns:c16="http://schemas.microsoft.com/office/drawing/2014/chart" uri="{C3380CC4-5D6E-409C-BE32-E72D297353CC}">
              <c16:uniqueId val="{00000000-87ED-48D3-AFB7-1781CEF2823D}"/>
            </c:ext>
          </c:extLst>
        </c:ser>
        <c:dLbls>
          <c:showLegendKey val="0"/>
          <c:showVal val="0"/>
          <c:showCatName val="0"/>
          <c:showSerName val="0"/>
          <c:showPercent val="0"/>
          <c:showBubbleSize val="0"/>
        </c:dLbls>
        <c:gapWidth val="150"/>
        <c:axId val="228924712"/>
        <c:axId val="22838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ED-48D3-AFB7-1781CEF2823D}"/>
            </c:ext>
          </c:extLst>
        </c:ser>
        <c:dLbls>
          <c:showLegendKey val="0"/>
          <c:showVal val="0"/>
          <c:showCatName val="0"/>
          <c:showSerName val="0"/>
          <c:showPercent val="0"/>
          <c:showBubbleSize val="0"/>
        </c:dLbls>
        <c:marker val="1"/>
        <c:smooth val="0"/>
        <c:axId val="228924712"/>
        <c:axId val="228388496"/>
      </c:lineChart>
      <c:dateAx>
        <c:axId val="228924712"/>
        <c:scaling>
          <c:orientation val="minMax"/>
        </c:scaling>
        <c:delete val="1"/>
        <c:axPos val="b"/>
        <c:numFmt formatCode="ge" sourceLinked="1"/>
        <c:majorTickMark val="none"/>
        <c:minorTickMark val="none"/>
        <c:tickLblPos val="none"/>
        <c:crossAx val="228388496"/>
        <c:crosses val="autoZero"/>
        <c:auto val="1"/>
        <c:lblOffset val="100"/>
        <c:baseTimeUnit val="years"/>
      </c:dateAx>
      <c:valAx>
        <c:axId val="22838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92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19-4F22-8305-C22DCA46B887}"/>
            </c:ext>
          </c:extLst>
        </c:ser>
        <c:dLbls>
          <c:showLegendKey val="0"/>
          <c:showVal val="0"/>
          <c:showCatName val="0"/>
          <c:showSerName val="0"/>
          <c:showPercent val="0"/>
          <c:showBubbleSize val="0"/>
        </c:dLbls>
        <c:gapWidth val="150"/>
        <c:axId val="228467480"/>
        <c:axId val="22847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19-4F22-8305-C22DCA46B887}"/>
            </c:ext>
          </c:extLst>
        </c:ser>
        <c:dLbls>
          <c:showLegendKey val="0"/>
          <c:showVal val="0"/>
          <c:showCatName val="0"/>
          <c:showSerName val="0"/>
          <c:showPercent val="0"/>
          <c:showBubbleSize val="0"/>
        </c:dLbls>
        <c:marker val="1"/>
        <c:smooth val="0"/>
        <c:axId val="228467480"/>
        <c:axId val="228471960"/>
      </c:lineChart>
      <c:dateAx>
        <c:axId val="228467480"/>
        <c:scaling>
          <c:orientation val="minMax"/>
        </c:scaling>
        <c:delete val="1"/>
        <c:axPos val="b"/>
        <c:numFmt formatCode="ge" sourceLinked="1"/>
        <c:majorTickMark val="none"/>
        <c:minorTickMark val="none"/>
        <c:tickLblPos val="none"/>
        <c:crossAx val="228471960"/>
        <c:crosses val="autoZero"/>
        <c:auto val="1"/>
        <c:lblOffset val="100"/>
        <c:baseTimeUnit val="years"/>
      </c:dateAx>
      <c:valAx>
        <c:axId val="22847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46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79-4EE4-AAEB-F4022E455F00}"/>
            </c:ext>
          </c:extLst>
        </c:ser>
        <c:dLbls>
          <c:showLegendKey val="0"/>
          <c:showVal val="0"/>
          <c:showCatName val="0"/>
          <c:showSerName val="0"/>
          <c:showPercent val="0"/>
          <c:showBubbleSize val="0"/>
        </c:dLbls>
        <c:gapWidth val="150"/>
        <c:axId val="228521224"/>
        <c:axId val="22852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79-4EE4-AAEB-F4022E455F00}"/>
            </c:ext>
          </c:extLst>
        </c:ser>
        <c:dLbls>
          <c:showLegendKey val="0"/>
          <c:showVal val="0"/>
          <c:showCatName val="0"/>
          <c:showSerName val="0"/>
          <c:showPercent val="0"/>
          <c:showBubbleSize val="0"/>
        </c:dLbls>
        <c:marker val="1"/>
        <c:smooth val="0"/>
        <c:axId val="228521224"/>
        <c:axId val="228527752"/>
      </c:lineChart>
      <c:dateAx>
        <c:axId val="228521224"/>
        <c:scaling>
          <c:orientation val="minMax"/>
        </c:scaling>
        <c:delete val="1"/>
        <c:axPos val="b"/>
        <c:numFmt formatCode="ge" sourceLinked="1"/>
        <c:majorTickMark val="none"/>
        <c:minorTickMark val="none"/>
        <c:tickLblPos val="none"/>
        <c:crossAx val="228527752"/>
        <c:crosses val="autoZero"/>
        <c:auto val="1"/>
        <c:lblOffset val="100"/>
        <c:baseTimeUnit val="years"/>
      </c:dateAx>
      <c:valAx>
        <c:axId val="22852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2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1F-4C4C-B415-EF1BACC81206}"/>
            </c:ext>
          </c:extLst>
        </c:ser>
        <c:dLbls>
          <c:showLegendKey val="0"/>
          <c:showVal val="0"/>
          <c:showCatName val="0"/>
          <c:showSerName val="0"/>
          <c:showPercent val="0"/>
          <c:showBubbleSize val="0"/>
        </c:dLbls>
        <c:gapWidth val="150"/>
        <c:axId val="228541936"/>
        <c:axId val="22854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1F-4C4C-B415-EF1BACC81206}"/>
            </c:ext>
          </c:extLst>
        </c:ser>
        <c:dLbls>
          <c:showLegendKey val="0"/>
          <c:showVal val="0"/>
          <c:showCatName val="0"/>
          <c:showSerName val="0"/>
          <c:showPercent val="0"/>
          <c:showBubbleSize val="0"/>
        </c:dLbls>
        <c:marker val="1"/>
        <c:smooth val="0"/>
        <c:axId val="228541936"/>
        <c:axId val="228542328"/>
      </c:lineChart>
      <c:dateAx>
        <c:axId val="228541936"/>
        <c:scaling>
          <c:orientation val="minMax"/>
        </c:scaling>
        <c:delete val="1"/>
        <c:axPos val="b"/>
        <c:numFmt formatCode="ge" sourceLinked="1"/>
        <c:majorTickMark val="none"/>
        <c:minorTickMark val="none"/>
        <c:tickLblPos val="none"/>
        <c:crossAx val="228542328"/>
        <c:crosses val="autoZero"/>
        <c:auto val="1"/>
        <c:lblOffset val="100"/>
        <c:baseTimeUnit val="years"/>
      </c:dateAx>
      <c:valAx>
        <c:axId val="22854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4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AC-4245-AD14-D1B97B415BE6}"/>
            </c:ext>
          </c:extLst>
        </c:ser>
        <c:dLbls>
          <c:showLegendKey val="0"/>
          <c:showVal val="0"/>
          <c:showCatName val="0"/>
          <c:showSerName val="0"/>
          <c:showPercent val="0"/>
          <c:showBubbleSize val="0"/>
        </c:dLbls>
        <c:gapWidth val="150"/>
        <c:axId val="228586664"/>
        <c:axId val="22858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AC-4245-AD14-D1B97B415BE6}"/>
            </c:ext>
          </c:extLst>
        </c:ser>
        <c:dLbls>
          <c:showLegendKey val="0"/>
          <c:showVal val="0"/>
          <c:showCatName val="0"/>
          <c:showSerName val="0"/>
          <c:showPercent val="0"/>
          <c:showBubbleSize val="0"/>
        </c:dLbls>
        <c:marker val="1"/>
        <c:smooth val="0"/>
        <c:axId val="228586664"/>
        <c:axId val="228587056"/>
      </c:lineChart>
      <c:dateAx>
        <c:axId val="228586664"/>
        <c:scaling>
          <c:orientation val="minMax"/>
        </c:scaling>
        <c:delete val="1"/>
        <c:axPos val="b"/>
        <c:numFmt formatCode="ge" sourceLinked="1"/>
        <c:majorTickMark val="none"/>
        <c:minorTickMark val="none"/>
        <c:tickLblPos val="none"/>
        <c:crossAx val="228587056"/>
        <c:crosses val="autoZero"/>
        <c:auto val="1"/>
        <c:lblOffset val="100"/>
        <c:baseTimeUnit val="years"/>
      </c:dateAx>
      <c:valAx>
        <c:axId val="22858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8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F85-49DF-A731-717FA8C22D00}"/>
            </c:ext>
          </c:extLst>
        </c:ser>
        <c:dLbls>
          <c:showLegendKey val="0"/>
          <c:showVal val="0"/>
          <c:showCatName val="0"/>
          <c:showSerName val="0"/>
          <c:showPercent val="0"/>
          <c:showBubbleSize val="0"/>
        </c:dLbls>
        <c:gapWidth val="150"/>
        <c:axId val="228790968"/>
        <c:axId val="22879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8F85-49DF-A731-717FA8C22D00}"/>
            </c:ext>
          </c:extLst>
        </c:ser>
        <c:dLbls>
          <c:showLegendKey val="0"/>
          <c:showVal val="0"/>
          <c:showCatName val="0"/>
          <c:showSerName val="0"/>
          <c:showPercent val="0"/>
          <c:showBubbleSize val="0"/>
        </c:dLbls>
        <c:marker val="1"/>
        <c:smooth val="0"/>
        <c:axId val="228790968"/>
        <c:axId val="228791360"/>
      </c:lineChart>
      <c:dateAx>
        <c:axId val="228790968"/>
        <c:scaling>
          <c:orientation val="minMax"/>
        </c:scaling>
        <c:delete val="1"/>
        <c:axPos val="b"/>
        <c:numFmt formatCode="ge" sourceLinked="1"/>
        <c:majorTickMark val="none"/>
        <c:minorTickMark val="none"/>
        <c:tickLblPos val="none"/>
        <c:crossAx val="228791360"/>
        <c:crosses val="autoZero"/>
        <c:auto val="1"/>
        <c:lblOffset val="100"/>
        <c:baseTimeUnit val="years"/>
      </c:dateAx>
      <c:valAx>
        <c:axId val="2287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9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29.15</c:v>
                </c:pt>
                <c:pt idx="2">
                  <c:v>42.95</c:v>
                </c:pt>
                <c:pt idx="3">
                  <c:v>55.42</c:v>
                </c:pt>
                <c:pt idx="4">
                  <c:v>59.24</c:v>
                </c:pt>
              </c:numCache>
            </c:numRef>
          </c:val>
          <c:extLst xmlns:c16r2="http://schemas.microsoft.com/office/drawing/2015/06/chart">
            <c:ext xmlns:c16="http://schemas.microsoft.com/office/drawing/2014/chart" uri="{C3380CC4-5D6E-409C-BE32-E72D297353CC}">
              <c16:uniqueId val="{00000000-43EF-4CF5-BE1B-C970A2E542D2}"/>
            </c:ext>
          </c:extLst>
        </c:ser>
        <c:dLbls>
          <c:showLegendKey val="0"/>
          <c:showVal val="0"/>
          <c:showCatName val="0"/>
          <c:showSerName val="0"/>
          <c:showPercent val="0"/>
          <c:showBubbleSize val="0"/>
        </c:dLbls>
        <c:gapWidth val="150"/>
        <c:axId val="228792536"/>
        <c:axId val="22879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3EF-4CF5-BE1B-C970A2E542D2}"/>
            </c:ext>
          </c:extLst>
        </c:ser>
        <c:dLbls>
          <c:showLegendKey val="0"/>
          <c:showVal val="0"/>
          <c:showCatName val="0"/>
          <c:showSerName val="0"/>
          <c:showPercent val="0"/>
          <c:showBubbleSize val="0"/>
        </c:dLbls>
        <c:marker val="1"/>
        <c:smooth val="0"/>
        <c:axId val="228792536"/>
        <c:axId val="228792928"/>
      </c:lineChart>
      <c:dateAx>
        <c:axId val="228792536"/>
        <c:scaling>
          <c:orientation val="minMax"/>
        </c:scaling>
        <c:delete val="1"/>
        <c:axPos val="b"/>
        <c:numFmt formatCode="ge" sourceLinked="1"/>
        <c:majorTickMark val="none"/>
        <c:minorTickMark val="none"/>
        <c:tickLblPos val="none"/>
        <c:crossAx val="228792928"/>
        <c:crosses val="autoZero"/>
        <c:auto val="1"/>
        <c:lblOffset val="100"/>
        <c:baseTimeUnit val="years"/>
      </c:dateAx>
      <c:valAx>
        <c:axId val="2287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9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328.79</c:v>
                </c:pt>
                <c:pt idx="2">
                  <c:v>235.75</c:v>
                </c:pt>
                <c:pt idx="3">
                  <c:v>185.44</c:v>
                </c:pt>
                <c:pt idx="4">
                  <c:v>180.69</c:v>
                </c:pt>
              </c:numCache>
            </c:numRef>
          </c:val>
          <c:extLst xmlns:c16r2="http://schemas.microsoft.com/office/drawing/2015/06/chart">
            <c:ext xmlns:c16="http://schemas.microsoft.com/office/drawing/2014/chart" uri="{C3380CC4-5D6E-409C-BE32-E72D297353CC}">
              <c16:uniqueId val="{00000000-02E2-48F1-8CA8-668C3C5C37BA}"/>
            </c:ext>
          </c:extLst>
        </c:ser>
        <c:dLbls>
          <c:showLegendKey val="0"/>
          <c:showVal val="0"/>
          <c:showCatName val="0"/>
          <c:showSerName val="0"/>
          <c:showPercent val="0"/>
          <c:showBubbleSize val="0"/>
        </c:dLbls>
        <c:gapWidth val="150"/>
        <c:axId val="228794104"/>
        <c:axId val="22879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02E2-48F1-8CA8-668C3C5C37BA}"/>
            </c:ext>
          </c:extLst>
        </c:ser>
        <c:dLbls>
          <c:showLegendKey val="0"/>
          <c:showVal val="0"/>
          <c:showCatName val="0"/>
          <c:showSerName val="0"/>
          <c:showPercent val="0"/>
          <c:showBubbleSize val="0"/>
        </c:dLbls>
        <c:marker val="1"/>
        <c:smooth val="0"/>
        <c:axId val="228794104"/>
        <c:axId val="228794496"/>
      </c:lineChart>
      <c:dateAx>
        <c:axId val="228794104"/>
        <c:scaling>
          <c:orientation val="minMax"/>
        </c:scaling>
        <c:delete val="1"/>
        <c:axPos val="b"/>
        <c:numFmt formatCode="ge" sourceLinked="1"/>
        <c:majorTickMark val="none"/>
        <c:minorTickMark val="none"/>
        <c:tickLblPos val="none"/>
        <c:crossAx val="228794496"/>
        <c:crosses val="autoZero"/>
        <c:auto val="1"/>
        <c:lblOffset val="100"/>
        <c:baseTimeUnit val="years"/>
      </c:dateAx>
      <c:valAx>
        <c:axId val="2287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79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2"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越生町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11813</v>
      </c>
      <c r="AM8" s="68"/>
      <c r="AN8" s="68"/>
      <c r="AO8" s="68"/>
      <c r="AP8" s="68"/>
      <c r="AQ8" s="68"/>
      <c r="AR8" s="68"/>
      <c r="AS8" s="68"/>
      <c r="AT8" s="67">
        <f>データ!T6</f>
        <v>40.39</v>
      </c>
      <c r="AU8" s="67"/>
      <c r="AV8" s="67"/>
      <c r="AW8" s="67"/>
      <c r="AX8" s="67"/>
      <c r="AY8" s="67"/>
      <c r="AZ8" s="67"/>
      <c r="BA8" s="67"/>
      <c r="BB8" s="67">
        <f>データ!U6</f>
        <v>292.47000000000003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11.48</v>
      </c>
      <c r="Q10" s="67"/>
      <c r="R10" s="67"/>
      <c r="S10" s="67"/>
      <c r="T10" s="67"/>
      <c r="U10" s="67"/>
      <c r="V10" s="67"/>
      <c r="W10" s="67">
        <f>データ!Q6</f>
        <v>93.09</v>
      </c>
      <c r="X10" s="67"/>
      <c r="Y10" s="67"/>
      <c r="Z10" s="67"/>
      <c r="AA10" s="67"/>
      <c r="AB10" s="67"/>
      <c r="AC10" s="67"/>
      <c r="AD10" s="68">
        <f>データ!R6</f>
        <v>1890</v>
      </c>
      <c r="AE10" s="68"/>
      <c r="AF10" s="68"/>
      <c r="AG10" s="68"/>
      <c r="AH10" s="68"/>
      <c r="AI10" s="68"/>
      <c r="AJ10" s="68"/>
      <c r="AK10" s="2"/>
      <c r="AL10" s="68">
        <f>データ!V6</f>
        <v>1346</v>
      </c>
      <c r="AM10" s="68"/>
      <c r="AN10" s="68"/>
      <c r="AO10" s="68"/>
      <c r="AP10" s="68"/>
      <c r="AQ10" s="68"/>
      <c r="AR10" s="68"/>
      <c r="AS10" s="68"/>
      <c r="AT10" s="67">
        <f>データ!W6</f>
        <v>1.24</v>
      </c>
      <c r="AU10" s="67"/>
      <c r="AV10" s="67"/>
      <c r="AW10" s="67"/>
      <c r="AX10" s="67"/>
      <c r="AY10" s="67"/>
      <c r="AZ10" s="67"/>
      <c r="BA10" s="67"/>
      <c r="BB10" s="67">
        <f>データ!X6</f>
        <v>1085.48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aha/Ll0jQu9NFkw2texObEK9+ff9Ss4AZbTi9RRXQyq8aL6plJHR6H44clYeofeg4FNv9h49VIv4QbcRQy0PGg==" saltValue="8nBHOzEGh8HMdTgLJKx3X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113271</v>
      </c>
      <c r="D6" s="32">
        <f t="shared" si="3"/>
        <v>47</v>
      </c>
      <c r="E6" s="32">
        <f t="shared" si="3"/>
        <v>17</v>
      </c>
      <c r="F6" s="32">
        <f t="shared" si="3"/>
        <v>5</v>
      </c>
      <c r="G6" s="32">
        <f t="shared" si="3"/>
        <v>0</v>
      </c>
      <c r="H6" s="32" t="str">
        <f t="shared" si="3"/>
        <v>埼玉県　越生町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11.48</v>
      </c>
      <c r="Q6" s="33">
        <f t="shared" si="3"/>
        <v>93.09</v>
      </c>
      <c r="R6" s="33">
        <f t="shared" si="3"/>
        <v>1890</v>
      </c>
      <c r="S6" s="33">
        <f t="shared" si="3"/>
        <v>11813</v>
      </c>
      <c r="T6" s="33">
        <f t="shared" si="3"/>
        <v>40.39</v>
      </c>
      <c r="U6" s="33">
        <f t="shared" si="3"/>
        <v>292.47000000000003</v>
      </c>
      <c r="V6" s="33">
        <f t="shared" si="3"/>
        <v>1346</v>
      </c>
      <c r="W6" s="33">
        <f t="shared" si="3"/>
        <v>1.24</v>
      </c>
      <c r="X6" s="33">
        <f t="shared" si="3"/>
        <v>1085.48</v>
      </c>
      <c r="Y6" s="34" t="str">
        <f>IF(Y7="",NA(),Y7)</f>
        <v>-</v>
      </c>
      <c r="Z6" s="34">
        <f t="shared" ref="Z6:AH6" si="4">IF(Z7="",NA(),Z7)</f>
        <v>98.6</v>
      </c>
      <c r="AA6" s="34">
        <f t="shared" si="4"/>
        <v>100.02</v>
      </c>
      <c r="AB6" s="34">
        <f t="shared" si="4"/>
        <v>101.27</v>
      </c>
      <c r="AC6" s="34">
        <f t="shared" si="4"/>
        <v>95.96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t="str">
        <f>IF(BF7="",NA(),BF7)</f>
        <v>-</v>
      </c>
      <c r="BG6" s="33">
        <f t="shared" ref="BG6:BO6" si="7">IF(BG7="",NA(),BG7)</f>
        <v>0</v>
      </c>
      <c r="BH6" s="33">
        <f t="shared" si="7"/>
        <v>0</v>
      </c>
      <c r="BI6" s="33">
        <f t="shared" si="7"/>
        <v>0</v>
      </c>
      <c r="BJ6" s="33">
        <f t="shared" si="7"/>
        <v>0</v>
      </c>
      <c r="BK6" s="34" t="str">
        <f t="shared" si="7"/>
        <v>-</v>
      </c>
      <c r="BL6" s="34">
        <f t="shared" si="7"/>
        <v>1044.8</v>
      </c>
      <c r="BM6" s="34">
        <f t="shared" si="7"/>
        <v>1081.8</v>
      </c>
      <c r="BN6" s="34">
        <f t="shared" si="7"/>
        <v>974.93</v>
      </c>
      <c r="BO6" s="34">
        <f t="shared" si="7"/>
        <v>855.8</v>
      </c>
      <c r="BP6" s="33" t="str">
        <f>IF(BP7="","",IF(BP7="-","【-】","【"&amp;SUBSTITUTE(TEXT(BP7,"#,##0.00"),"-","△")&amp;"】"))</f>
        <v>【814.89】</v>
      </c>
      <c r="BQ6" s="34" t="str">
        <f>IF(BQ7="",NA(),BQ7)</f>
        <v>-</v>
      </c>
      <c r="BR6" s="34">
        <f t="shared" ref="BR6:BZ6" si="8">IF(BR7="",NA(),BR7)</f>
        <v>29.15</v>
      </c>
      <c r="BS6" s="34">
        <f t="shared" si="8"/>
        <v>42.95</v>
      </c>
      <c r="BT6" s="34">
        <f t="shared" si="8"/>
        <v>55.42</v>
      </c>
      <c r="BU6" s="34">
        <f t="shared" si="8"/>
        <v>59.24</v>
      </c>
      <c r="BV6" s="34" t="str">
        <f t="shared" si="8"/>
        <v>-</v>
      </c>
      <c r="BW6" s="34">
        <f t="shared" si="8"/>
        <v>50.82</v>
      </c>
      <c r="BX6" s="34">
        <f t="shared" si="8"/>
        <v>52.19</v>
      </c>
      <c r="BY6" s="34">
        <f t="shared" si="8"/>
        <v>55.32</v>
      </c>
      <c r="BZ6" s="34">
        <f t="shared" si="8"/>
        <v>59.8</v>
      </c>
      <c r="CA6" s="33" t="str">
        <f>IF(CA7="","",IF(CA7="-","【-】","【"&amp;SUBSTITUTE(TEXT(CA7,"#,##0.00"),"-","△")&amp;"】"))</f>
        <v>【60.64】</v>
      </c>
      <c r="CB6" s="34" t="str">
        <f>IF(CB7="",NA(),CB7)</f>
        <v>-</v>
      </c>
      <c r="CC6" s="34">
        <f t="shared" ref="CC6:CK6" si="9">IF(CC7="",NA(),CC7)</f>
        <v>328.79</v>
      </c>
      <c r="CD6" s="34">
        <f t="shared" si="9"/>
        <v>235.75</v>
      </c>
      <c r="CE6" s="34">
        <f t="shared" si="9"/>
        <v>185.44</v>
      </c>
      <c r="CF6" s="34">
        <f t="shared" si="9"/>
        <v>180.69</v>
      </c>
      <c r="CG6" s="34" t="str">
        <f t="shared" si="9"/>
        <v>-</v>
      </c>
      <c r="CH6" s="34">
        <f t="shared" si="9"/>
        <v>300.52</v>
      </c>
      <c r="CI6" s="34">
        <f t="shared" si="9"/>
        <v>296.14</v>
      </c>
      <c r="CJ6" s="34">
        <f t="shared" si="9"/>
        <v>283.17</v>
      </c>
      <c r="CK6" s="34">
        <f t="shared" si="9"/>
        <v>263.76</v>
      </c>
      <c r="CL6" s="33" t="str">
        <f>IF(CL7="","",IF(CL7="-","【-】","【"&amp;SUBSTITUTE(TEXT(CL7,"#,##0.00"),"-","△")&amp;"】"))</f>
        <v>【255.52】</v>
      </c>
      <c r="CM6" s="34" t="str">
        <f>IF(CM7="",NA(),CM7)</f>
        <v>-</v>
      </c>
      <c r="CN6" s="34">
        <f t="shared" ref="CN6:CV6" si="10">IF(CN7="",NA(),CN7)</f>
        <v>69.180000000000007</v>
      </c>
      <c r="CO6" s="34">
        <f t="shared" si="10"/>
        <v>58.65</v>
      </c>
      <c r="CP6" s="34">
        <f t="shared" si="10"/>
        <v>55.5</v>
      </c>
      <c r="CQ6" s="34">
        <f t="shared" si="10"/>
        <v>51.42</v>
      </c>
      <c r="CR6" s="34" t="str">
        <f t="shared" si="10"/>
        <v>-</v>
      </c>
      <c r="CS6" s="34">
        <f t="shared" si="10"/>
        <v>53.24</v>
      </c>
      <c r="CT6" s="34">
        <f t="shared" si="10"/>
        <v>52.31</v>
      </c>
      <c r="CU6" s="34">
        <f t="shared" si="10"/>
        <v>60.65</v>
      </c>
      <c r="CV6" s="34">
        <f t="shared" si="10"/>
        <v>51.75</v>
      </c>
      <c r="CW6" s="33" t="str">
        <f>IF(CW7="","",IF(CW7="-","【-】","【"&amp;SUBSTITUTE(TEXT(CW7,"#,##0.00"),"-","△")&amp;"】"))</f>
        <v>【52.49】</v>
      </c>
      <c r="CX6" s="34" t="str">
        <f>IF(CX7="",NA(),CX7)</f>
        <v>-</v>
      </c>
      <c r="CY6" s="34">
        <f t="shared" ref="CY6:DG6" si="11">IF(CY7="",NA(),CY7)</f>
        <v>100</v>
      </c>
      <c r="CZ6" s="34">
        <f t="shared" si="11"/>
        <v>100</v>
      </c>
      <c r="DA6" s="34">
        <f t="shared" si="11"/>
        <v>100</v>
      </c>
      <c r="DB6" s="34">
        <f t="shared" si="11"/>
        <v>100</v>
      </c>
      <c r="DC6" s="34" t="str">
        <f t="shared" si="11"/>
        <v>-</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3">
        <f t="shared" ref="EF6:EN6" si="14">IF(EF7="",NA(),EF7)</f>
        <v>0</v>
      </c>
      <c r="EG6" s="33">
        <f t="shared" si="14"/>
        <v>0</v>
      </c>
      <c r="EH6" s="33">
        <f t="shared" si="14"/>
        <v>0</v>
      </c>
      <c r="EI6" s="33">
        <f t="shared" si="14"/>
        <v>0</v>
      </c>
      <c r="EJ6" s="34" t="str">
        <f t="shared" si="14"/>
        <v>-</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113271</v>
      </c>
      <c r="D7" s="36">
        <v>47</v>
      </c>
      <c r="E7" s="36">
        <v>17</v>
      </c>
      <c r="F7" s="36">
        <v>5</v>
      </c>
      <c r="G7" s="36">
        <v>0</v>
      </c>
      <c r="H7" s="36" t="s">
        <v>110</v>
      </c>
      <c r="I7" s="36" t="s">
        <v>111</v>
      </c>
      <c r="J7" s="36" t="s">
        <v>112</v>
      </c>
      <c r="K7" s="36" t="s">
        <v>113</v>
      </c>
      <c r="L7" s="36" t="s">
        <v>114</v>
      </c>
      <c r="M7" s="36" t="s">
        <v>115</v>
      </c>
      <c r="N7" s="37" t="s">
        <v>116</v>
      </c>
      <c r="O7" s="37" t="s">
        <v>117</v>
      </c>
      <c r="P7" s="37">
        <v>11.48</v>
      </c>
      <c r="Q7" s="37">
        <v>93.09</v>
      </c>
      <c r="R7" s="37">
        <v>1890</v>
      </c>
      <c r="S7" s="37">
        <v>11813</v>
      </c>
      <c r="T7" s="37">
        <v>40.39</v>
      </c>
      <c r="U7" s="37">
        <v>292.47000000000003</v>
      </c>
      <c r="V7" s="37">
        <v>1346</v>
      </c>
      <c r="W7" s="37">
        <v>1.24</v>
      </c>
      <c r="X7" s="37">
        <v>1085.48</v>
      </c>
      <c r="Y7" s="37" t="s">
        <v>116</v>
      </c>
      <c r="Z7" s="37">
        <v>98.6</v>
      </c>
      <c r="AA7" s="37">
        <v>100.02</v>
      </c>
      <c r="AB7" s="37">
        <v>101.27</v>
      </c>
      <c r="AC7" s="37">
        <v>95.96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t="s">
        <v>116</v>
      </c>
      <c r="BG7" s="37">
        <v>0</v>
      </c>
      <c r="BH7" s="37">
        <v>0</v>
      </c>
      <c r="BI7" s="37">
        <v>0</v>
      </c>
      <c r="BJ7" s="37">
        <v>0</v>
      </c>
      <c r="BK7" s="37" t="s">
        <v>116</v>
      </c>
      <c r="BL7" s="37">
        <v>1044.8</v>
      </c>
      <c r="BM7" s="37">
        <v>1081.8</v>
      </c>
      <c r="BN7" s="37">
        <v>974.93</v>
      </c>
      <c r="BO7" s="37">
        <v>855.8</v>
      </c>
      <c r="BP7" s="37">
        <v>814.89</v>
      </c>
      <c r="BQ7" s="37" t="s">
        <v>116</v>
      </c>
      <c r="BR7" s="37">
        <v>29.15</v>
      </c>
      <c r="BS7" s="37">
        <v>42.95</v>
      </c>
      <c r="BT7" s="37">
        <v>55.42</v>
      </c>
      <c r="BU7" s="37">
        <v>59.24</v>
      </c>
      <c r="BV7" s="37" t="s">
        <v>116</v>
      </c>
      <c r="BW7" s="37">
        <v>50.82</v>
      </c>
      <c r="BX7" s="37">
        <v>52.19</v>
      </c>
      <c r="BY7" s="37">
        <v>55.32</v>
      </c>
      <c r="BZ7" s="37">
        <v>59.8</v>
      </c>
      <c r="CA7" s="37">
        <v>60.64</v>
      </c>
      <c r="CB7" s="37" t="s">
        <v>116</v>
      </c>
      <c r="CC7" s="37">
        <v>328.79</v>
      </c>
      <c r="CD7" s="37">
        <v>235.75</v>
      </c>
      <c r="CE7" s="37">
        <v>185.44</v>
      </c>
      <c r="CF7" s="37">
        <v>180.69</v>
      </c>
      <c r="CG7" s="37" t="s">
        <v>116</v>
      </c>
      <c r="CH7" s="37">
        <v>300.52</v>
      </c>
      <c r="CI7" s="37">
        <v>296.14</v>
      </c>
      <c r="CJ7" s="37">
        <v>283.17</v>
      </c>
      <c r="CK7" s="37">
        <v>263.76</v>
      </c>
      <c r="CL7" s="37">
        <v>255.52</v>
      </c>
      <c r="CM7" s="37" t="s">
        <v>116</v>
      </c>
      <c r="CN7" s="37">
        <v>69.180000000000007</v>
      </c>
      <c r="CO7" s="37">
        <v>58.65</v>
      </c>
      <c r="CP7" s="37">
        <v>55.5</v>
      </c>
      <c r="CQ7" s="37">
        <v>51.42</v>
      </c>
      <c r="CR7" s="37" t="s">
        <v>116</v>
      </c>
      <c r="CS7" s="37">
        <v>53.24</v>
      </c>
      <c r="CT7" s="37">
        <v>52.31</v>
      </c>
      <c r="CU7" s="37">
        <v>60.65</v>
      </c>
      <c r="CV7" s="37">
        <v>51.75</v>
      </c>
      <c r="CW7" s="37">
        <v>52.49</v>
      </c>
      <c r="CX7" s="37" t="s">
        <v>116</v>
      </c>
      <c r="CY7" s="37">
        <v>100</v>
      </c>
      <c r="CZ7" s="37">
        <v>100</v>
      </c>
      <c r="DA7" s="37">
        <v>100</v>
      </c>
      <c r="DB7" s="37">
        <v>100</v>
      </c>
      <c r="DC7" s="37" t="s">
        <v>116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t="s">
        <v>116</v>
      </c>
      <c r="EF7" s="37">
        <v>0</v>
      </c>
      <c r="EG7" s="37">
        <v>0</v>
      </c>
      <c r="EH7" s="37">
        <v>0</v>
      </c>
      <c r="EI7" s="37">
        <v>0</v>
      </c>
      <c r="EJ7" s="37" t="s">
        <v>116</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2018-12-03T09:22:48Z</dcterms:created>
  <dcterms:modified xsi:type="dcterms:W3CDTF">2019-01-17T07:40:53Z</dcterms:modified>
  <cp:category/>
</cp:coreProperties>
</file>