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72.26.10.170\suido\07下水道業務担当\1財務\調査\☆経営比較分析\H30（H29年度分）\【経営比較分析表】2017_113247_47_1718\【経営比較分析表】三芳町下水道事業\"/>
    </mc:Choice>
  </mc:AlternateContent>
  <workbookProtection workbookAlgorithmName="SHA-512" workbookHashValue="TLT2eMy1zjl2DolZiNBBzSWmKyADk+FnEqKV6m9ymiAeGpVRmWFU0jWRPflQ7pVBDuYV9wlfsmDl2fiBXZy2zg==" workbookSaltValue="oGfh3NTmztp7N8VdZeLq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<sst xmlns="http://schemas.openxmlformats.org/spreadsheetml/2006/main" count="245" uniqueCount="126">
  <si>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</si>
  <si>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</si>
  <si>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</si>
  <si>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</si>
  <si>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</si>
  <si>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</si>
  <si>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</si>
  <si>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</si>
  <si>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</si>
  <si>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</si>
  <si>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</si>
  <si>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</si>
  <si>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</si>
  <si>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</si>
  <si>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</si>
  <si>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</si>
  <si>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</si>
  <si>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</si>
  <si>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</si>
  <si>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</si>
  <si>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</si>
  <si>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</si>
  <si>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</si>
  <si>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</si>
  <si>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</si>
  <si>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</si>
  <si>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</si>
  <si>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</si>
  <si>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</si>
  <si>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</si>
  <si>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</si>
  <si>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</si>
  <si>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</si>
  <si>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</si>
  <si>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</si>
  <si>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</si>
  <si>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</si>
  <si>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</si>
  <si>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</si>
  <si>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</si>
  <si>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</si>
  <si>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</si>
  <si>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</si>
  <si>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</si>
  <si>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</si>
  <si>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</si>
  <si>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</si>
  <si>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</si>
  <si>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</si>
  <si>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</si>
  <si>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</si>
  <si>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</si>
  <si>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</si>
  <si>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</si>
  <si>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</si>
  <si>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</si>
  <si>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</si>
  <si>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</si>
  <si>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</si>
  <si>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</si>
  <si>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</si>
  <si>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</si>
  <si>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</si>
  <si>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</si>
  <si>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</si>
  <si>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</si>
  <si>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</si>
  <si>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</si>
  <si>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</si>
  <si>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</si>
  <si>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</si>
  <si>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</si>
  <si>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</si>
  <si>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</si>
  <si>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</si>
  <si>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</si>
  <si>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</si>
  <si>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</si>
  <si>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</si>
  <si>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</si>
  <si>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</si>
  <si>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</si>
  <si>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</si>
  <si>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</si>
  <si>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</si>
  <si>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</si>
  <si>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</si>
  <si>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</si>
  <si>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</si>
  <si>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</si>
  <si>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</si>
  <si>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</si>
  <si>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</si>
  <si>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</si>
  <si>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</si>
  <si>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</si>
  <si>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</si>
  <si>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</si>
  <si>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</si>
  <si>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</si>
  <si>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</si>
  <si>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</si>
  <si>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</si>
  <si>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</si>
  <si>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</si>
  <si>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</si>
  <si>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</si>
  <si>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</si>
  <si>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</si>
  <si>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</si>
  <si>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三芳町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</si>
  <si>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</si>
  <si>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</si>
  <si>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</si>
  <si>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</si>
  <si>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</si>
  <si>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</si>
  <si>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</si>
  <si>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</si>
  <si>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</si>
  <si>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</si>
  <si>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</si>
  <si>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</si>
  <si>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排水管敷設は平成元年より開始されており、29年経過し通常の耐用年数の半数を経過したところである。
　したがって、老朽化している施設が多数存在しているとは考えづらく、近い将来大規模な補修は要しないと認識している。</t>
    <rPh sb="1" eb="4">
      <t>ハイスイカン</t>
    </rPh>
    <rPh sb="4" eb="6">
      <t>フセツ</t>
    </rPh>
    <rPh sb="7" eb="9">
      <t>ヘイセイ</t>
    </rPh>
    <rPh sb="9" eb="11">
      <t>ガンネン</t>
    </rPh>
    <rPh sb="13" eb="15">
      <t>カイシ</t>
    </rPh>
    <rPh sb="23" eb="24">
      <t>ネン</t>
    </rPh>
    <rPh sb="24" eb="26">
      <t>ケイカ</t>
    </rPh>
    <rPh sb="27" eb="29">
      <t>ツウジョウ</t>
    </rPh>
    <rPh sb="30" eb="32">
      <t>タイヨウ</t>
    </rPh>
    <rPh sb="32" eb="34">
      <t>ネンスウ</t>
    </rPh>
    <rPh sb="35" eb="37">
      <t>ハンスウ</t>
    </rPh>
    <rPh sb="38" eb="40">
      <t>ケイカ</t>
    </rPh>
    <rPh sb="57" eb="60">
      <t>ロウキュウカ</t>
    </rPh>
    <rPh sb="64" eb="66">
      <t>シセツ</t>
    </rPh>
    <rPh sb="67" eb="69">
      <t>タスウ</t>
    </rPh>
    <rPh sb="69" eb="71">
      <t>ソンザイ</t>
    </rPh>
    <rPh sb="77" eb="78">
      <t>カンガ</t>
    </rPh>
    <rPh sb="83" eb="84">
      <t>チカ</t>
    </rPh>
    <rPh sb="85" eb="87">
      <t>ショウライ</t>
    </rPh>
    <rPh sb="87" eb="90">
      <t>ダイキボ</t>
    </rPh>
    <rPh sb="91" eb="93">
      <t>ホシュウ</t>
    </rPh>
    <rPh sb="94" eb="95">
      <t>ヨウ</t>
    </rPh>
    <rPh sb="99" eb="101">
      <t>ニンシキ</t>
    </rPh>
    <phoneticPr fontId="15"/>
  </si>
  <si>
    <t>　現在の本事業は、地方債の多額な償還金と流域下水道の維持管理費を主として、新規築造事業は行っていない。施設自体の老朽化は存在しないと考えられるが、平成31年度までは、地方債償還金は上昇し、経営状況の不安定な状況は続く。収益の中心は一般会計繰出金でありその依存度は高く、より安定した経営のため、また、一般会計の負担軽減のためにも使用料収入等自主財源の向上が急務である。平成27年10月に使用料改定を行ったところであるが、必要に応じては、近い将来、使用料の見直しを検討しなければならないことも考えられる。
　また、平成31年4月から地方公営企業法を適用し、損益・資産を把握することにより適切な投資を行い、事業の継続を維持するよう努める。</t>
    <rPh sb="1" eb="3">
      <t>ゲンザイ</t>
    </rPh>
    <rPh sb="4" eb="5">
      <t>ホン</t>
    </rPh>
    <rPh sb="5" eb="7">
      <t>ジギョウ</t>
    </rPh>
    <rPh sb="9" eb="12">
      <t>チホウサイ</t>
    </rPh>
    <rPh sb="13" eb="15">
      <t>タガク</t>
    </rPh>
    <rPh sb="16" eb="19">
      <t>ショウカンキン</t>
    </rPh>
    <rPh sb="20" eb="22">
      <t>リュウイキ</t>
    </rPh>
    <rPh sb="22" eb="25">
      <t>ゲスイドウ</t>
    </rPh>
    <rPh sb="26" eb="28">
      <t>イジ</t>
    </rPh>
    <rPh sb="28" eb="31">
      <t>カンリヒ</t>
    </rPh>
    <rPh sb="32" eb="33">
      <t>シュ</t>
    </rPh>
    <rPh sb="37" eb="39">
      <t>シンキ</t>
    </rPh>
    <rPh sb="39" eb="41">
      <t>チクゾウ</t>
    </rPh>
    <rPh sb="41" eb="43">
      <t>ジギョウ</t>
    </rPh>
    <rPh sb="44" eb="45">
      <t>オコナ</t>
    </rPh>
    <rPh sb="51" eb="53">
      <t>シセツ</t>
    </rPh>
    <rPh sb="53" eb="55">
      <t>ジタイ</t>
    </rPh>
    <rPh sb="56" eb="59">
      <t>ロウキュウカ</t>
    </rPh>
    <rPh sb="60" eb="62">
      <t>ソンザイ</t>
    </rPh>
    <rPh sb="66" eb="67">
      <t>カンガ</t>
    </rPh>
    <rPh sb="73" eb="75">
      <t>ヘイセイ</t>
    </rPh>
    <rPh sb="77" eb="79">
      <t>ネンド</t>
    </rPh>
    <rPh sb="83" eb="86">
      <t>チホウサイ</t>
    </rPh>
    <rPh sb="86" eb="89">
      <t>ショウカンキン</t>
    </rPh>
    <rPh sb="90" eb="92">
      <t>ジョウショウ</t>
    </rPh>
    <rPh sb="94" eb="96">
      <t>ケイエイ</t>
    </rPh>
    <rPh sb="96" eb="98">
      <t>ジョウキョウ</t>
    </rPh>
    <rPh sb="99" eb="102">
      <t>フアンテイ</t>
    </rPh>
    <rPh sb="103" eb="105">
      <t>ジョウキョウ</t>
    </rPh>
    <rPh sb="106" eb="107">
      <t>ツヅ</t>
    </rPh>
    <rPh sb="109" eb="111">
      <t>シュウエキ</t>
    </rPh>
    <rPh sb="112" eb="114">
      <t>チュウシン</t>
    </rPh>
    <rPh sb="115" eb="117">
      <t>イッパン</t>
    </rPh>
    <rPh sb="117" eb="119">
      <t>カイケイ</t>
    </rPh>
    <rPh sb="121" eb="122">
      <t>キン</t>
    </rPh>
    <rPh sb="127" eb="130">
      <t>イゾンド</t>
    </rPh>
    <rPh sb="131" eb="132">
      <t>タカ</t>
    </rPh>
    <rPh sb="136" eb="138">
      <t>アンテイ</t>
    </rPh>
    <rPh sb="140" eb="142">
      <t>ケイエイ</t>
    </rPh>
    <rPh sb="149" eb="151">
      <t>イッパン</t>
    </rPh>
    <rPh sb="151" eb="153">
      <t>カイケイ</t>
    </rPh>
    <rPh sb="154" eb="156">
      <t>フタン</t>
    </rPh>
    <rPh sb="156" eb="158">
      <t>ケイゲン</t>
    </rPh>
    <rPh sb="163" eb="166">
      <t>シヨウリョウ</t>
    </rPh>
    <rPh sb="166" eb="168">
      <t>シュウニュウ</t>
    </rPh>
    <rPh sb="168" eb="169">
      <t>トウ</t>
    </rPh>
    <rPh sb="169" eb="171">
      <t>ジシュ</t>
    </rPh>
    <rPh sb="171" eb="173">
      <t>ザイゲン</t>
    </rPh>
    <rPh sb="174" eb="176">
      <t>コウジョウ</t>
    </rPh>
    <rPh sb="177" eb="179">
      <t>キュウム</t>
    </rPh>
    <rPh sb="183" eb="185">
      <t>ヘイセイ</t>
    </rPh>
    <rPh sb="190" eb="191">
      <t>ガツ</t>
    </rPh>
    <rPh sb="192" eb="195">
      <t>シヨウリョウ</t>
    </rPh>
    <rPh sb="195" eb="197">
      <t>カイテイ</t>
    </rPh>
    <rPh sb="198" eb="199">
      <t>オコナ</t>
    </rPh>
    <rPh sb="209" eb="211">
      <t>ヒツヨウ</t>
    </rPh>
    <rPh sb="212" eb="213">
      <t>オウ</t>
    </rPh>
    <rPh sb="217" eb="218">
      <t>チカ</t>
    </rPh>
    <rPh sb="219" eb="221">
      <t>ショウライ</t>
    </rPh>
    <rPh sb="222" eb="225">
      <t>シヨウリョウ</t>
    </rPh>
    <rPh sb="226" eb="228">
      <t>ミナオ</t>
    </rPh>
    <rPh sb="230" eb="232">
      <t>ケントウ</t>
    </rPh>
    <rPh sb="244" eb="245">
      <t>カンガ</t>
    </rPh>
    <phoneticPr fontId="15"/>
  </si>
  <si>
    <t>　平成29年度収益的収支比率は、前年度に比し悪化した。主な要因として、収入面では使用料収入が増加したことにより一般会計操出金が減少し総収益としては減となったことと、支出面での地方債償還元金と流域下水道維持管理費の増加によるものである。もともと収益を上げるのが難しい事業であり、使用料収入が増加したとはいえ、一般会計からの操出金（基準操出）に依存しているのが現状。
　費用面では、汚水処理原価は前年度より下がったが、流域下水道維持管理費が例年より著しく増加するなど支出が増加した。また、急ピッチで事業展開してきたため地方債残高が多額であり、財政状況は非常に厳しい。
　現状、ほぼ基準操出とは言え、一般会計の負担は大きく、指標から読み取れるほど経営の健全は保たれていないと認識している。</t>
    <rPh sb="1" eb="3">
      <t>ヘイセイ</t>
    </rPh>
    <rPh sb="5" eb="6">
      <t>ネン</t>
    </rPh>
    <rPh sb="6" eb="7">
      <t>ド</t>
    </rPh>
    <rPh sb="7" eb="10">
      <t>シュウエキテキ</t>
    </rPh>
    <rPh sb="10" eb="12">
      <t>シュウシ</t>
    </rPh>
    <rPh sb="12" eb="14">
      <t>ヒリツ</t>
    </rPh>
    <rPh sb="16" eb="19">
      <t>ゼンネンド</t>
    </rPh>
    <rPh sb="20" eb="21">
      <t>ヒ</t>
    </rPh>
    <rPh sb="22" eb="24">
      <t>アッカ</t>
    </rPh>
    <rPh sb="27" eb="28">
      <t>オモ</t>
    </rPh>
    <rPh sb="29" eb="31">
      <t>ヨウイン</t>
    </rPh>
    <rPh sb="35" eb="38">
      <t>シュウニュウメン</t>
    </rPh>
    <rPh sb="40" eb="43">
      <t>シヨウリョウ</t>
    </rPh>
    <rPh sb="43" eb="45">
      <t>シュウニュウ</t>
    </rPh>
    <rPh sb="46" eb="48">
      <t>ゾウカ</t>
    </rPh>
    <rPh sb="55" eb="57">
      <t>イッパン</t>
    </rPh>
    <rPh sb="57" eb="59">
      <t>カイケイ</t>
    </rPh>
    <rPh sb="59" eb="61">
      <t>クリダシ</t>
    </rPh>
    <rPh sb="61" eb="62">
      <t>キン</t>
    </rPh>
    <rPh sb="63" eb="65">
      <t>ゲンショウ</t>
    </rPh>
    <rPh sb="66" eb="69">
      <t>ソウシュウエキ</t>
    </rPh>
    <rPh sb="82" eb="84">
      <t>シシュツ</t>
    </rPh>
    <rPh sb="84" eb="85">
      <t>メン</t>
    </rPh>
    <rPh sb="87" eb="90">
      <t>チホウサイ</t>
    </rPh>
    <rPh sb="90" eb="92">
      <t>ショウカン</t>
    </rPh>
    <rPh sb="92" eb="94">
      <t>ガンキン</t>
    </rPh>
    <rPh sb="95" eb="97">
      <t>リュウイキ</t>
    </rPh>
    <rPh sb="97" eb="100">
      <t>ゲスイドウ</t>
    </rPh>
    <rPh sb="100" eb="102">
      <t>イジ</t>
    </rPh>
    <rPh sb="102" eb="105">
      <t>カンリヒ</t>
    </rPh>
    <rPh sb="106" eb="108">
      <t>ゾウカ</t>
    </rPh>
    <rPh sb="121" eb="123">
      <t>シュウエキ</t>
    </rPh>
    <rPh sb="124" eb="125">
      <t>ア</t>
    </rPh>
    <rPh sb="129" eb="130">
      <t>ムズカ</t>
    </rPh>
    <rPh sb="132" eb="134">
      <t>ジギョウ</t>
    </rPh>
    <rPh sb="138" eb="141">
      <t>シヨウリョウ</t>
    </rPh>
    <rPh sb="141" eb="143">
      <t>シュウニュウ</t>
    </rPh>
    <rPh sb="144" eb="146">
      <t>ゾウカ</t>
    </rPh>
    <rPh sb="153" eb="155">
      <t>イッパン</t>
    </rPh>
    <rPh sb="155" eb="157">
      <t>カイケイ</t>
    </rPh>
    <rPh sb="160" eb="162">
      <t>クリダシ</t>
    </rPh>
    <rPh sb="162" eb="163">
      <t>キン</t>
    </rPh>
    <rPh sb="164" eb="166">
      <t>キジュン</t>
    </rPh>
    <rPh sb="166" eb="167">
      <t>ミサオ</t>
    </rPh>
    <rPh sb="167" eb="168">
      <t>イズル</t>
    </rPh>
    <rPh sb="170" eb="172">
      <t>イゾン</t>
    </rPh>
    <rPh sb="178" eb="180">
      <t>ゲンジョウ</t>
    </rPh>
    <rPh sb="183" eb="186">
      <t>ヒヨウメン</t>
    </rPh>
    <rPh sb="201" eb="202">
      <t>サ</t>
    </rPh>
    <rPh sb="207" eb="209">
      <t>リュウイキ</t>
    </rPh>
    <rPh sb="209" eb="212">
      <t>ゲスイドウ</t>
    </rPh>
    <rPh sb="212" eb="214">
      <t>イジ</t>
    </rPh>
    <rPh sb="214" eb="217">
      <t>カンリヒ</t>
    </rPh>
    <rPh sb="218" eb="220">
      <t>レイネン</t>
    </rPh>
    <rPh sb="222" eb="223">
      <t>イチジル</t>
    </rPh>
    <rPh sb="225" eb="227">
      <t>ゾウカ</t>
    </rPh>
    <rPh sb="231" eb="233">
      <t>シシュツ</t>
    </rPh>
    <rPh sb="234" eb="236">
      <t>ゾウカ</t>
    </rPh>
    <rPh sb="242" eb="243">
      <t>キュウ</t>
    </rPh>
    <rPh sb="247" eb="249">
      <t>ジギョウ</t>
    </rPh>
    <rPh sb="249" eb="251">
      <t>テンカイ</t>
    </rPh>
    <rPh sb="257" eb="260">
      <t>チホウサイ</t>
    </rPh>
    <rPh sb="260" eb="262">
      <t>ザンダカ</t>
    </rPh>
    <rPh sb="263" eb="265">
      <t>タガク</t>
    </rPh>
    <rPh sb="269" eb="271">
      <t>ザイセイ</t>
    </rPh>
    <rPh sb="271" eb="273">
      <t>ジョウキョウ</t>
    </rPh>
    <rPh sb="274" eb="276">
      <t>ヒジョウ</t>
    </rPh>
    <rPh sb="277" eb="278">
      <t>キビ</t>
    </rPh>
    <rPh sb="283" eb="285">
      <t>ゲンジョウ</t>
    </rPh>
    <rPh sb="288" eb="290">
      <t>キジュン</t>
    </rPh>
    <rPh sb="290" eb="292">
      <t>クリダシ</t>
    </rPh>
    <rPh sb="294" eb="295">
      <t>イ</t>
    </rPh>
    <rPh sb="297" eb="299">
      <t>イッパン</t>
    </rPh>
    <rPh sb="299" eb="301">
      <t>カイケイ</t>
    </rPh>
    <rPh sb="302" eb="304">
      <t>フタン</t>
    </rPh>
    <rPh sb="305" eb="306">
      <t>オオ</t>
    </rPh>
    <rPh sb="309" eb="311">
      <t>シヒョウ</t>
    </rPh>
    <rPh sb="313" eb="314">
      <t>ヨ</t>
    </rPh>
    <rPh sb="315" eb="316">
      <t>ト</t>
    </rPh>
    <rPh sb="320" eb="322">
      <t>ケイエイ</t>
    </rPh>
    <rPh sb="323" eb="325">
      <t>ケンゼン</t>
    </rPh>
    <rPh sb="326" eb="327">
      <t>タモ</t>
    </rPh>
    <rPh sb="334" eb="336">
      <t>ニンシキ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</si>
</sst>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2C-45D9-8137-BFB009DCA6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BD2C-45D9-8137-BFB009DCA6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33-4E62-8142-16F43F0DE0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F933-4E62-8142-16F43F0DE0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75.38</c:v>
                </c:pt>
                <c:pt idx="1">
                  <c:v>75.5</c:v>
                </c:pt>
                <c:pt idx="2">
                  <c:v>75.260000000000005</c:v>
                </c:pt>
                <c:pt idx="3">
                  <c:v>75.09</c:v>
                </c:pt>
                <c:pt idx="4">
                  <c:v>74.94</c:v>
                </c:pt>
              </c:numCache>
            </c:numRef>
          </c:val>
          <c:extLst>
            <c:ext xmlns:c16="http://schemas.microsoft.com/office/drawing/2014/chart" uri="{C3380CC4-5D6E-409C-BE32-E72D297353CC}">
              <c16:uniqueId val="{00000000-3500-436C-B9B7-1AE343DD9E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3500-436C-B9B7-1AE343DD9E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114.12</c:v>
                </c:pt>
                <c:pt idx="1">
                  <c:v>112.36</c:v>
                </c:pt>
                <c:pt idx="2">
                  <c:v>93.1</c:v>
                </c:pt>
                <c:pt idx="3">
                  <c:v>86.41</c:v>
                </c:pt>
                <c:pt idx="4">
                  <c:v>84.63</c:v>
                </c:pt>
              </c:numCache>
            </c:numRef>
          </c:val>
          <c:extLst>
            <c:ext xmlns:c16="http://schemas.microsoft.com/office/drawing/2014/chart" uri="{C3380CC4-5D6E-409C-BE32-E72D297353CC}">
              <c16:uniqueId val="{00000000-BD72-454F-BBF8-043A1C0103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72-454F-BBF8-043A1C0103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4F-4356-9F74-CDBBDA1EE9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F-4356-9F74-CDBBDA1EE9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B7-428F-855D-3A55C281D2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7-428F-855D-3A55C281D2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F7-4E17-8E77-44F5F17F5A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F7-4E17-8E77-44F5F17F5A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9B-48E5-AB96-B023642865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9B-48E5-AB96-B023642865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1347.97</c:v>
                </c:pt>
                <c:pt idx="1">
                  <c:v>1158.25</c:v>
                </c:pt>
                <c:pt idx="2">
                  <c:v>617.47</c:v>
                </c:pt>
                <c:pt idx="3">
                  <c:v>491.31</c:v>
                </c:pt>
                <c:pt idx="4">
                  <c:v>364.99</c:v>
                </c:pt>
              </c:numCache>
            </c:numRef>
          </c:val>
          <c:extLst>
            <c:ext xmlns:c16="http://schemas.microsoft.com/office/drawing/2014/chart" uri="{C3380CC4-5D6E-409C-BE32-E72D297353CC}">
              <c16:uniqueId val="{00000000-9A53-48C7-93C0-78271CC811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9A53-48C7-93C0-78271CC811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63.7</c:v>
                </c:pt>
                <c:pt idx="1">
                  <c:v>66.650000000000006</c:v>
                </c:pt>
                <c:pt idx="2">
                  <c:v>69.05</c:v>
                </c:pt>
                <c:pt idx="3">
                  <c:v>72.349999999999994</c:v>
                </c:pt>
                <c:pt idx="4">
                  <c:v>93.48</c:v>
                </c:pt>
              </c:numCache>
            </c:numRef>
          </c:val>
          <c:extLst>
            <c:ext xmlns:c16="http://schemas.microsoft.com/office/drawing/2014/chart" uri="{C3380CC4-5D6E-409C-BE32-E72D297353CC}">
              <c16:uniqueId val="{00000000-0EE0-4D03-A689-E47A8D6512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0EE0-4D03-A689-E47A8D6512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113.62</c:v>
                </c:pt>
              </c:numCache>
            </c:numRef>
          </c:val>
          <c:extLst>
            <c:ext xmlns:c16="http://schemas.microsoft.com/office/drawing/2014/chart" uri="{C3380CC4-5D6E-409C-BE32-E72D297353CC}">
              <c16:uniqueId val="{00000000-F8A2-442E-8169-1401B907EC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F8A2-442E-8169-1401B907EC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三芳町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38404</v>
      </c>
      <c r="AM8" s="66"/>
      <c r="AN8" s="66"/>
      <c r="AO8" s="66"/>
      <c r="AP8" s="66"/>
      <c r="AQ8" s="66"/>
      <c r="AR8" s="66"/>
      <c r="AS8" s="66"/>
      <c r="AT8" s="65">
        <f>データ!T6</f>
        <v>15.33</v>
      </c>
      <c r="AU8" s="65"/>
      <c r="AV8" s="65"/>
      <c r="AW8" s="65"/>
      <c r="AX8" s="65"/>
      <c r="AY8" s="65"/>
      <c r="AZ8" s="65"/>
      <c r="BA8" s="65"/>
      <c r="BB8" s="65">
        <f>データ!U6</f>
        <v>2505.15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14.14</v>
      </c>
      <c r="Q10" s="65"/>
      <c r="R10" s="65"/>
      <c r="S10" s="65"/>
      <c r="T10" s="65"/>
      <c r="U10" s="65"/>
      <c r="V10" s="65"/>
      <c r="W10" s="65">
        <f>データ!Q6</f>
        <v>82.55</v>
      </c>
      <c r="X10" s="65"/>
      <c r="Y10" s="65"/>
      <c r="Z10" s="65"/>
      <c r="AA10" s="65"/>
      <c r="AB10" s="65"/>
      <c r="AC10" s="65"/>
      <c r="AD10" s="66">
        <f>データ!R6</f>
        <v>1512</v>
      </c>
      <c r="AE10" s="66"/>
      <c r="AF10" s="66"/>
      <c r="AG10" s="66"/>
      <c r="AH10" s="66"/>
      <c r="AI10" s="66"/>
      <c r="AJ10" s="66"/>
      <c r="AK10" s="2"/>
      <c r="AL10" s="66">
        <f>データ!V6</f>
        <v>5414</v>
      </c>
      <c r="AM10" s="66"/>
      <c r="AN10" s="66"/>
      <c r="AO10" s="66"/>
      <c r="AP10" s="66"/>
      <c r="AQ10" s="66"/>
      <c r="AR10" s="66"/>
      <c r="AS10" s="66"/>
      <c r="AT10" s="65">
        <f>データ!W6</f>
        <v>3.88</v>
      </c>
      <c r="AU10" s="65"/>
      <c r="AV10" s="65"/>
      <c r="AW10" s="65"/>
      <c r="AX10" s="65"/>
      <c r="AY10" s="65"/>
      <c r="AZ10" s="65"/>
      <c r="BA10" s="65"/>
      <c r="BB10" s="65">
        <f>データ!X6</f>
        <v>1395.36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DYUd/aHmiU5aptRhUdy8ndHgYHWl69OLUv9bDmYYEARtP3IAjf11f0Leh+YfWhqYvlwlPoUj0e+FkWrWmTMagg==" saltValue="aH//kH6ehjR+sowpxk4Fj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113247</v>
      </c>
      <c r="D6" s="32">
        <f t="shared" si="3"/>
        <v>47</v>
      </c>
      <c r="E6" s="32">
        <f t="shared" si="3"/>
        <v>17</v>
      </c>
      <c r="F6" s="32">
        <f t="shared" si="3"/>
        <v>4</v>
      </c>
      <c r="G6" s="32">
        <f t="shared" si="3"/>
        <v>0</v>
      </c>
      <c r="H6" s="32" t="str">
        <f t="shared" si="3"/>
        <v>埼玉県　三芳町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14.14</v>
      </c>
      <c r="Q6" s="33">
        <f t="shared" si="3"/>
        <v>82.55</v>
      </c>
      <c r="R6" s="33">
        <f t="shared" si="3"/>
        <v>1512</v>
      </c>
      <c r="S6" s="33">
        <f t="shared" si="3"/>
        <v>38404</v>
      </c>
      <c r="T6" s="33">
        <f t="shared" si="3"/>
        <v>15.33</v>
      </c>
      <c r="U6" s="33">
        <f t="shared" si="3"/>
        <v>2505.15</v>
      </c>
      <c r="V6" s="33">
        <f t="shared" si="3"/>
        <v>5414</v>
      </c>
      <c r="W6" s="33">
        <f t="shared" si="3"/>
        <v>3.88</v>
      </c>
      <c r="X6" s="33">
        <f t="shared" si="3"/>
        <v>1395.36</v>
      </c>
      <c r="Y6" s="34">
        <f>IF(Y7="",NA(),Y7)</f>
        <v>114.12</v>
      </c>
      <c r="Z6" s="34">
        <f t="shared" ref="Z6:AH6" si="4">IF(Z7="",NA(),Z7)</f>
        <v>112.36</v>
      </c>
      <c r="AA6" s="34">
        <f t="shared" si="4"/>
        <v>93.1</v>
      </c>
      <c r="AB6" s="34">
        <f t="shared" si="4"/>
        <v>86.41</v>
      </c>
      <c r="AC6" s="34">
        <f t="shared" si="4"/>
        <v>84.63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1347.97</v>
      </c>
      <c r="BG6" s="34">
        <f t="shared" ref="BG6:BO6" si="7">IF(BG7="",NA(),BG7)</f>
        <v>1158.25</v>
      </c>
      <c r="BH6" s="34">
        <f t="shared" si="7"/>
        <v>617.47</v>
      </c>
      <c r="BI6" s="34">
        <f t="shared" si="7"/>
        <v>491.31</v>
      </c>
      <c r="BJ6" s="34">
        <f t="shared" si="7"/>
        <v>364.99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63.7</v>
      </c>
      <c r="BR6" s="34">
        <f t="shared" ref="BR6:BZ6" si="8">IF(BR7="",NA(),BR7)</f>
        <v>66.650000000000006</v>
      </c>
      <c r="BS6" s="34">
        <f t="shared" si="8"/>
        <v>69.05</v>
      </c>
      <c r="BT6" s="34">
        <f t="shared" si="8"/>
        <v>72.349999999999994</v>
      </c>
      <c r="BU6" s="34">
        <f t="shared" si="8"/>
        <v>93.48</v>
      </c>
      <c r="BV6" s="34">
        <f t="shared" si="8"/>
        <v>64.63</v>
      </c>
      <c r="BW6" s="34">
        <f t="shared" si="8"/>
        <v>66.56</v>
      </c>
      <c r="BX6" s="34">
        <f t="shared" si="8"/>
        <v>66.22</v>
      </c>
      <c r="BY6" s="34">
        <f t="shared" si="8"/>
        <v>69.87</v>
      </c>
      <c r="BZ6" s="34">
        <f t="shared" si="8"/>
        <v>74.3</v>
      </c>
      <c r="CA6" s="33" t="str">
        <f>IF(CA7="","",IF(CA7="-","【-】","【"&amp;SUBSTITUTE(TEXT(CA7,"#,##0.00"),"-","△")&amp;"】"))</f>
        <v>【75.58】</v>
      </c>
      <c r="CB6" s="34">
        <f>IF(CB7="",NA(),CB7)</f>
        <v>150</v>
      </c>
      <c r="CC6" s="34">
        <f t="shared" ref="CC6:CK6" si="9">IF(CC7="",NA(),CC7)</f>
        <v>150</v>
      </c>
      <c r="CD6" s="34">
        <f t="shared" si="9"/>
        <v>150</v>
      </c>
      <c r="CE6" s="34">
        <f t="shared" si="9"/>
        <v>150</v>
      </c>
      <c r="CF6" s="34">
        <f t="shared" si="9"/>
        <v>113.62</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75.38</v>
      </c>
      <c r="CY6" s="34">
        <f t="shared" ref="CY6:DG6" si="11">IF(CY7="",NA(),CY7)</f>
        <v>75.5</v>
      </c>
      <c r="CZ6" s="34">
        <f t="shared" si="11"/>
        <v>75.260000000000005</v>
      </c>
      <c r="DA6" s="34">
        <f t="shared" si="11"/>
        <v>75.09</v>
      </c>
      <c r="DB6" s="34">
        <f t="shared" si="11"/>
        <v>74.94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113247</v>
      </c>
      <c r="D7" s="36">
        <v>47</v>
      </c>
      <c r="E7" s="36">
        <v>17</v>
      </c>
      <c r="F7" s="36">
        <v>4</v>
      </c>
      <c r="G7" s="36">
        <v>0</v>
      </c>
      <c r="H7" s="36" t="s">
        <v>110</v>
      </c>
      <c r="I7" s="36" t="s">
        <v>111</v>
      </c>
      <c r="J7" s="36" t="s">
        <v>112</v>
      </c>
      <c r="K7" s="36" t="s">
        <v>113</v>
      </c>
      <c r="L7" s="36" t="s">
        <v>114</v>
      </c>
      <c r="M7" s="36" t="s">
        <v>115</v>
      </c>
      <c r="N7" s="37" t="s">
        <v>116</v>
      </c>
      <c r="O7" s="37" t="s">
        <v>117</v>
      </c>
      <c r="P7" s="37">
        <v>14.14</v>
      </c>
      <c r="Q7" s="37">
        <v>82.55</v>
      </c>
      <c r="R7" s="37">
        <v>1512</v>
      </c>
      <c r="S7" s="37">
        <v>38404</v>
      </c>
      <c r="T7" s="37">
        <v>15.33</v>
      </c>
      <c r="U7" s="37">
        <v>2505.15</v>
      </c>
      <c r="V7" s="37">
        <v>5414</v>
      </c>
      <c r="W7" s="37">
        <v>3.88</v>
      </c>
      <c r="X7" s="37">
        <v>1395.36</v>
      </c>
      <c r="Y7" s="37">
        <v>114.12</v>
      </c>
      <c r="Z7" s="37">
        <v>112.36</v>
      </c>
      <c r="AA7" s="37">
        <v>93.1</v>
      </c>
      <c r="AB7" s="37">
        <v>86.41</v>
      </c>
      <c r="AC7" s="37">
        <v>84.63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1347.97</v>
      </c>
      <c r="BG7" s="37">
        <v>1158.25</v>
      </c>
      <c r="BH7" s="37">
        <v>617.47</v>
      </c>
      <c r="BI7" s="37">
        <v>491.31</v>
      </c>
      <c r="BJ7" s="37">
        <v>364.99</v>
      </c>
      <c r="BK7" s="37">
        <v>1569.13</v>
      </c>
      <c r="BL7" s="37">
        <v>1436</v>
      </c>
      <c r="BM7" s="37">
        <v>1434.89</v>
      </c>
      <c r="BN7" s="37">
        <v>1298.9100000000001</v>
      </c>
      <c r="BO7" s="37">
        <v>1243.71</v>
      </c>
      <c r="BP7" s="37">
        <v>1225.44</v>
      </c>
      <c r="BQ7" s="37">
        <v>63.7</v>
      </c>
      <c r="BR7" s="37">
        <v>66.650000000000006</v>
      </c>
      <c r="BS7" s="37">
        <v>69.05</v>
      </c>
      <c r="BT7" s="37">
        <v>72.349999999999994</v>
      </c>
      <c r="BU7" s="37">
        <v>93.48</v>
      </c>
      <c r="BV7" s="37">
        <v>64.63</v>
      </c>
      <c r="BW7" s="37">
        <v>66.56</v>
      </c>
      <c r="BX7" s="37">
        <v>66.22</v>
      </c>
      <c r="BY7" s="37">
        <v>69.87</v>
      </c>
      <c r="BZ7" s="37">
        <v>74.3</v>
      </c>
      <c r="CA7" s="37">
        <v>75.58</v>
      </c>
      <c r="CB7" s="37">
        <v>150</v>
      </c>
      <c r="CC7" s="37">
        <v>150</v>
      </c>
      <c r="CD7" s="37">
        <v>150</v>
      </c>
      <c r="CE7" s="37">
        <v>150</v>
      </c>
      <c r="CF7" s="37">
        <v>113.62</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75.38</v>
      </c>
      <c r="CY7" s="37">
        <v>75.5</v>
      </c>
      <c r="CZ7" s="37">
        <v>75.260000000000005</v>
      </c>
      <c r="DA7" s="37">
        <v>75.09</v>
      </c>
      <c r="DB7" s="37">
        <v>74.94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U1771</cp:lastModifiedBy>
  <cp:lastPrinted>2019-02-06T05:54:11Z</cp:lastPrinted>
  <dcterms:created xsi:type="dcterms:W3CDTF">2018-12-03T09:13:11Z</dcterms:created>
  <dcterms:modified xsi:type="dcterms:W3CDTF">2019-02-06T05:55:00Z</dcterms:modified>
  <cp:category/>
</cp:coreProperties>
</file>