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H30\16産業振興部農政課\16産業振興部農政課\27　農業集落排水事業\公営企業\H29地方公営企業決算状況調査（決算統計）\経営比較分析表\回答\"/>
    </mc:Choice>
  </mc:AlternateContent>
  <workbookProtection workbookAlgorithmName="SHA-512" workbookHashValue="F7n7UCfpgAcD5Q+qJcKxgw/9xIjVtS46E6TYq1F/J6Ng79ltUMiP2aiHeOaGM7UaIMbykISrD7vi7qbizr326Q==" workbookSaltValue="/kYNrHS+Pa2fdZb3WE2a2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<sst xmlns="http://schemas.openxmlformats.org/spreadsheetml/2006/main" count="240" uniqueCount="126">
  <si>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</si>
  <si>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</si>
  <si>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</si>
  <si>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</si>
  <si>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</si>
  <si>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</si>
  <si>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</si>
  <si>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</si>
  <si>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</si>
  <si>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</si>
  <si>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</si>
  <si>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</si>
  <si>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</si>
  <si>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</si>
  <si>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</si>
  <si>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</si>
  <si>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</si>
  <si>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</si>
  <si>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</si>
  <si>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</si>
  <si>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</si>
  <si>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</si>
  <si>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</si>
  <si>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</si>
  <si>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</si>
  <si>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</si>
  <si>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</si>
  <si>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</si>
  <si>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</si>
  <si>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</si>
  <si>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</si>
  <si>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</si>
  <si>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</si>
  <si>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</si>
  <si>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</si>
  <si>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</si>
  <si>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</si>
  <si>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</si>
  <si>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</si>
  <si>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</si>
  <si>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</si>
  <si>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</si>
  <si>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</si>
  <si>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</si>
  <si>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</si>
  <si>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</si>
  <si>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</si>
  <si>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</si>
  <si>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</si>
  <si>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</si>
  <si>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</si>
  <si>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</si>
  <si>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</si>
  <si>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</si>
  <si>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</si>
  <si>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</si>
  <si>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</si>
  <si>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</si>
  <si>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</si>
  <si>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</si>
  <si>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</si>
  <si>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</si>
  <si>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</si>
  <si>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</si>
  <si>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</si>
  <si>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</si>
  <si>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</si>
  <si>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</si>
  <si>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</si>
  <si>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</si>
  <si>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</si>
  <si>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</si>
  <si>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</si>
  <si>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</si>
  <si>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</si>
  <si>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</si>
  <si>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</si>
  <si>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</si>
  <si>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</si>
  <si>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</si>
  <si>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</si>
  <si>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</si>
  <si>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</si>
  <si>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</si>
  <si>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</si>
  <si>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</si>
  <si>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</si>
  <si>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</si>
  <si>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</si>
  <si>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</si>
  <si>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</si>
  <si>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</si>
  <si>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</si>
  <si>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</si>
  <si>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</si>
  <si>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</si>
  <si>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</si>
  <si>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</si>
  <si>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</si>
  <si>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</si>
  <si>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</si>
  <si>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</si>
  <si>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</si>
  <si>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</si>
  <si>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</si>
  <si>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</si>
  <si>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</si>
  <si>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</si>
  <si>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</si>
  <si>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</si>
  <si>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吉川市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</si>
  <si>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</si>
  <si>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</si>
  <si>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</si>
  <si>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</si>
  <si>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</si>
  <si>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</si>
  <si>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</si>
  <si>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</si>
  <si>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</si>
  <si>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</si>
  <si>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</si>
  <si>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</si>
  <si>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当事業の供用開始は平成17年であり、供用を開始してから約10年しか経過しておらず、耐用年数が50年である管渠の更新は現時点では不要である。</t>
    <rPh sb="1" eb="3">
      <t>カンキョ</t>
    </rPh>
    <rPh sb="3" eb="5">
      <t>カイゼン</t>
    </rPh>
    <rPh sb="5" eb="6">
      <t>リツ</t>
    </rPh>
    <rPh sb="7" eb="8">
      <t>トウ</t>
    </rPh>
    <rPh sb="8" eb="10">
      <t>ジギョウ</t>
    </rPh>
    <rPh sb="11" eb="13">
      <t>キョウヨウ</t>
    </rPh>
    <rPh sb="13" eb="15">
      <t>カイシ</t>
    </rPh>
    <rPh sb="16" eb="18">
      <t>ヘイセイ</t>
    </rPh>
    <rPh sb="20" eb="21">
      <t>ネン</t>
    </rPh>
    <rPh sb="25" eb="27">
      <t>キョウヨウ</t>
    </rPh>
    <rPh sb="28" eb="30">
      <t>カイシ</t>
    </rPh>
    <rPh sb="34" eb="35">
      <t>ヤク</t>
    </rPh>
    <rPh sb="37" eb="38">
      <t>ネン</t>
    </rPh>
    <rPh sb="40" eb="42">
      <t>ケイカ</t>
    </rPh>
    <rPh sb="48" eb="50">
      <t>タイヨウ</t>
    </rPh>
    <rPh sb="50" eb="52">
      <t>ネンスウ</t>
    </rPh>
    <rPh sb="55" eb="56">
      <t>ネン</t>
    </rPh>
    <rPh sb="59" eb="61">
      <t>カンキョ</t>
    </rPh>
    <rPh sb="62" eb="64">
      <t>コウシン</t>
    </rPh>
    <rPh sb="65" eb="68">
      <t>ゲンジテン</t>
    </rPh>
    <rPh sb="70" eb="72">
      <t>フヨウ</t>
    </rPh>
    <phoneticPr fontId="4"/>
  </si>
  <si>
    <t xml:space="preserve"> 当事業における計画エリア内の管路敷設工事を既に終えており、今後の運営については維持管理が主体となっていく。しかし、経費回収率の数値が示す通り、使用料の収入のみでは当事業の運営を行えておらず、一般会計からの繰入金に依存している状況にある。
　今後、健全な運営を行っていくには、使用料の見直しを検討していく必要がある。</t>
    <rPh sb="1" eb="2">
      <t>トウ</t>
    </rPh>
    <rPh sb="2" eb="4">
      <t>ジギョウ</t>
    </rPh>
    <rPh sb="8" eb="10">
      <t>ケイカク</t>
    </rPh>
    <rPh sb="13" eb="14">
      <t>ナイ</t>
    </rPh>
    <rPh sb="15" eb="17">
      <t>カンロ</t>
    </rPh>
    <rPh sb="17" eb="19">
      <t>フセツ</t>
    </rPh>
    <rPh sb="19" eb="21">
      <t>コウジ</t>
    </rPh>
    <rPh sb="22" eb="23">
      <t>スデ</t>
    </rPh>
    <rPh sb="24" eb="25">
      <t>オ</t>
    </rPh>
    <rPh sb="30" eb="32">
      <t>コンゴ</t>
    </rPh>
    <rPh sb="33" eb="35">
      <t>ウンエイ</t>
    </rPh>
    <rPh sb="40" eb="42">
      <t>イジ</t>
    </rPh>
    <rPh sb="42" eb="44">
      <t>カンリ</t>
    </rPh>
    <rPh sb="45" eb="47">
      <t>シュタイ</t>
    </rPh>
    <rPh sb="58" eb="60">
      <t>ケイヒ</t>
    </rPh>
    <rPh sb="60" eb="62">
      <t>カイシュウ</t>
    </rPh>
    <rPh sb="62" eb="63">
      <t>リツ</t>
    </rPh>
    <rPh sb="64" eb="66">
      <t>スウチ</t>
    </rPh>
    <rPh sb="67" eb="68">
      <t>シメ</t>
    </rPh>
    <rPh sb="69" eb="70">
      <t>トオ</t>
    </rPh>
    <rPh sb="72" eb="75">
      <t>シヨウリョウ</t>
    </rPh>
    <rPh sb="76" eb="78">
      <t>シュウニュウ</t>
    </rPh>
    <rPh sb="82" eb="83">
      <t>トウ</t>
    </rPh>
    <rPh sb="83" eb="85">
      <t>ジギョウ</t>
    </rPh>
    <rPh sb="86" eb="88">
      <t>ウンエイ</t>
    </rPh>
    <rPh sb="89" eb="90">
      <t>オコナ</t>
    </rPh>
    <rPh sb="96" eb="98">
      <t>イッパン</t>
    </rPh>
    <rPh sb="98" eb="100">
      <t>カイケイ</t>
    </rPh>
    <rPh sb="103" eb="105">
      <t>クリイレ</t>
    </rPh>
    <rPh sb="105" eb="106">
      <t>キン</t>
    </rPh>
    <rPh sb="107" eb="109">
      <t>イゾン</t>
    </rPh>
    <rPh sb="113" eb="115">
      <t>ジョウキョウ</t>
    </rPh>
    <rPh sb="121" eb="123">
      <t>コンゴ</t>
    </rPh>
    <rPh sb="124" eb="126">
      <t>ケンゼン</t>
    </rPh>
    <rPh sb="127" eb="129">
      <t>ウンエイ</t>
    </rPh>
    <rPh sb="130" eb="131">
      <t>オコナ</t>
    </rPh>
    <rPh sb="138" eb="141">
      <t>シヨウリョウ</t>
    </rPh>
    <rPh sb="142" eb="144">
      <t>ミナオ</t>
    </rPh>
    <rPh sb="146" eb="148">
      <t>ケントウ</t>
    </rPh>
    <rPh sb="152" eb="154">
      <t>ヒツヨウ</t>
    </rPh>
    <phoneticPr fontId="4"/>
  </si>
  <si>
    <t>①当年度においては、前年度と比較し、決算統計上の単年度収支は黒字であるものの、水洗便所改造融資金の回収金が発生していないことから総収益が減少し、それに伴って収益的収支比率も１００%を下回っており、依然として使用料以外の収入に依存している状況である。
④前年度と比較し、企業債残高は減少したが、水洗便所改造融資金の回収金が発生していないことから、営業収益の割合が減少したため、当該指標も他年度と比較すると高くなっており、また、類似団体との比較においても高い水準となっている。
⑤当年度においては、前年度と比較し、使用料による収入が向上し、汚水処理費が減少したため、当該指標は向上が図られられたが、依然として100%に届いおらず、使用料以外からの収入に依存している状況である。
⑥１㎥あたりの汚水処理に要した費用であり、前年度から低下しているが、依然として類似団体の平均を上回っている状況である。
⑦当該指標は100％を維持しており、類似団体との比較において大幅に高い水準となっている。
⑧当該指標は類似団体と比較すると、平均以上の比率となっている。今後は100％達成に向け、区域内の農業集落排水への接続を促進する取り組みを一層進める必要がある。</t>
    <rPh sb="1" eb="4">
      <t>トウネンド</t>
    </rPh>
    <rPh sb="10" eb="13">
      <t>ゼンネンド</t>
    </rPh>
    <rPh sb="14" eb="16">
      <t>ヒカク</t>
    </rPh>
    <rPh sb="18" eb="20">
      <t>ケッサン</t>
    </rPh>
    <rPh sb="20" eb="22">
      <t>トウケイ</t>
    </rPh>
    <rPh sb="22" eb="23">
      <t>ジョウ</t>
    </rPh>
    <rPh sb="24" eb="27">
      <t>タンネンド</t>
    </rPh>
    <rPh sb="27" eb="29">
      <t>シュウシ</t>
    </rPh>
    <rPh sb="30" eb="32">
      <t>クロジ</t>
    </rPh>
    <rPh sb="39" eb="41">
      <t>スイセン</t>
    </rPh>
    <rPh sb="41" eb="43">
      <t>ベンジョ</t>
    </rPh>
    <rPh sb="43" eb="45">
      <t>カイゾウ</t>
    </rPh>
    <rPh sb="45" eb="48">
      <t>ユウシキン</t>
    </rPh>
    <rPh sb="49" eb="51">
      <t>カイシュウ</t>
    </rPh>
    <rPh sb="51" eb="52">
      <t>キン</t>
    </rPh>
    <rPh sb="53" eb="55">
      <t>ハッセイ</t>
    </rPh>
    <rPh sb="64" eb="67">
      <t>ソウシュウエキ</t>
    </rPh>
    <rPh sb="68" eb="70">
      <t>ゲンショウ</t>
    </rPh>
    <rPh sb="75" eb="76">
      <t>トモナ</t>
    </rPh>
    <rPh sb="78" eb="81">
      <t>シュウエキテキ</t>
    </rPh>
    <rPh sb="81" eb="83">
      <t>シュウシ</t>
    </rPh>
    <rPh sb="83" eb="85">
      <t>ヒリツ</t>
    </rPh>
    <rPh sb="91" eb="93">
      <t>シタマワ</t>
    </rPh>
    <rPh sb="98" eb="100">
      <t>イゼン</t>
    </rPh>
    <rPh sb="103" eb="106">
      <t>シヨウリョウ</t>
    </rPh>
    <rPh sb="106" eb="108">
      <t>イガイ</t>
    </rPh>
    <rPh sb="109" eb="111">
      <t>シュウニュウ</t>
    </rPh>
    <rPh sb="112" eb="114">
      <t>イゾン</t>
    </rPh>
    <rPh sb="118" eb="120">
      <t>ジョウキョウ</t>
    </rPh>
    <rPh sb="126" eb="129">
      <t>ゼンネンド</t>
    </rPh>
    <rPh sb="130" eb="132">
      <t>ヒカク</t>
    </rPh>
    <rPh sb="134" eb="136">
      <t>キギョウ</t>
    </rPh>
    <rPh sb="136" eb="137">
      <t>サイ</t>
    </rPh>
    <rPh sb="137" eb="139">
      <t>ザンダカ</t>
    </rPh>
    <rPh sb="140" eb="142">
      <t>ゲンショウ</t>
    </rPh>
    <rPh sb="146" eb="148">
      <t>スイセン</t>
    </rPh>
    <rPh sb="148" eb="150">
      <t>ベンジョ</t>
    </rPh>
    <rPh sb="150" eb="152">
      <t>カイゾウ</t>
    </rPh>
    <rPh sb="152" eb="155">
      <t>ユウシキン</t>
    </rPh>
    <rPh sb="156" eb="158">
      <t>カイシュウ</t>
    </rPh>
    <rPh sb="158" eb="159">
      <t>キン</t>
    </rPh>
    <rPh sb="160" eb="162">
      <t>ハッセイ</t>
    </rPh>
    <rPh sb="172" eb="174">
      <t>エイギョウ</t>
    </rPh>
    <rPh sb="174" eb="176">
      <t>シュウエキ</t>
    </rPh>
    <rPh sb="177" eb="179">
      <t>ワリアイ</t>
    </rPh>
    <rPh sb="180" eb="182">
      <t>ゲンショウ</t>
    </rPh>
    <rPh sb="187" eb="189">
      <t>トウガイ</t>
    </rPh>
    <rPh sb="189" eb="191">
      <t>シヒョウ</t>
    </rPh>
    <rPh sb="196" eb="198">
      <t>ヒカク</t>
    </rPh>
    <rPh sb="201" eb="202">
      <t>タカ</t>
    </rPh>
    <rPh sb="212" eb="214">
      <t>ルイジ</t>
    </rPh>
    <rPh sb="214" eb="216">
      <t>ダンタイ</t>
    </rPh>
    <rPh sb="218" eb="220">
      <t>ヒカク</t>
    </rPh>
    <rPh sb="225" eb="226">
      <t>タカ</t>
    </rPh>
    <rPh sb="227" eb="229">
      <t>スイジュン</t>
    </rPh>
    <rPh sb="238" eb="241">
      <t>トウネンド</t>
    </rPh>
    <rPh sb="247" eb="250">
      <t>ゼンネンド</t>
    </rPh>
    <rPh sb="251" eb="253">
      <t>ヒカク</t>
    </rPh>
    <rPh sb="255" eb="258">
      <t>シヨウリョウ</t>
    </rPh>
    <rPh sb="261" eb="263">
      <t>シュウニュウ</t>
    </rPh>
    <rPh sb="264" eb="266">
      <t>コウジョウ</t>
    </rPh>
    <rPh sb="268" eb="270">
      <t>オスイ</t>
    </rPh>
    <rPh sb="270" eb="272">
      <t>ショリ</t>
    </rPh>
    <rPh sb="272" eb="273">
      <t>ヒ</t>
    </rPh>
    <rPh sb="274" eb="276">
      <t>ゲンショウ</t>
    </rPh>
    <rPh sb="281" eb="283">
      <t>トウガイ</t>
    </rPh>
    <rPh sb="283" eb="285">
      <t>シヒョウ</t>
    </rPh>
    <rPh sb="286" eb="288">
      <t>コウジョウ</t>
    </rPh>
    <rPh sb="289" eb="290">
      <t>ハカ</t>
    </rPh>
    <rPh sb="297" eb="299">
      <t>イゼン</t>
    </rPh>
    <rPh sb="307" eb="308">
      <t>トド</t>
    </rPh>
    <rPh sb="313" eb="316">
      <t>シヨウリョウ</t>
    </rPh>
    <rPh sb="316" eb="318">
      <t>イガイ</t>
    </rPh>
    <rPh sb="321" eb="323">
      <t>シュウニュウ</t>
    </rPh>
    <rPh sb="324" eb="326">
      <t>イゾン</t>
    </rPh>
    <rPh sb="330" eb="332">
      <t>ジョウキョウ</t>
    </rPh>
    <rPh sb="344" eb="346">
      <t>オスイ</t>
    </rPh>
    <rPh sb="346" eb="348">
      <t>ショリ</t>
    </rPh>
    <rPh sb="349" eb="350">
      <t>ヨウ</t>
    </rPh>
    <rPh sb="352" eb="354">
      <t>ヒヨウ</t>
    </rPh>
    <rPh sb="358" eb="361">
      <t>ゼンネンド</t>
    </rPh>
    <rPh sb="363" eb="365">
      <t>テイカ</t>
    </rPh>
    <rPh sb="371" eb="373">
      <t>イゼン</t>
    </rPh>
    <rPh sb="376" eb="378">
      <t>ルイジ</t>
    </rPh>
    <rPh sb="378" eb="380">
      <t>ダンタイ</t>
    </rPh>
    <rPh sb="381" eb="383">
      <t>ヘイキン</t>
    </rPh>
    <rPh sb="384" eb="386">
      <t>ウワマワ</t>
    </rPh>
    <rPh sb="390" eb="392">
      <t>ジョウキョウ</t>
    </rPh>
    <rPh sb="398" eb="400">
      <t>トウガイ</t>
    </rPh>
    <rPh sb="400" eb="402">
      <t>シヒョウ</t>
    </rPh>
    <rPh sb="408" eb="410">
      <t>イジ</t>
    </rPh>
    <rPh sb="415" eb="417">
      <t>ルイジ</t>
    </rPh>
    <rPh sb="417" eb="419">
      <t>ダンタイ</t>
    </rPh>
    <rPh sb="421" eb="423">
      <t>ヒカク</t>
    </rPh>
    <rPh sb="427" eb="429">
      <t>オオハバ</t>
    </rPh>
    <rPh sb="430" eb="431">
      <t>タカ</t>
    </rPh>
    <rPh sb="432" eb="434">
      <t>スイジュン</t>
    </rPh>
    <rPh sb="443" eb="445">
      <t>トウガイ</t>
    </rPh>
    <rPh sb="445" eb="447">
      <t>シヒョウ</t>
    </rPh>
    <rPh sb="448" eb="450">
      <t>ルイジ</t>
    </rPh>
    <rPh sb="450" eb="452">
      <t>ダンタイ</t>
    </rPh>
    <rPh sb="453" eb="455">
      <t>ヒカク</t>
    </rPh>
    <rPh sb="459" eb="461">
      <t>ヘイキン</t>
    </rPh>
    <rPh sb="461" eb="463">
      <t>イジョウ</t>
    </rPh>
    <rPh sb="464" eb="466">
      <t>ヒリツ</t>
    </rPh>
    <rPh sb="473" eb="475">
      <t>コンゴ</t>
    </rPh>
    <rPh sb="480" eb="482">
      <t>タッセイ</t>
    </rPh>
    <rPh sb="483" eb="484">
      <t>ム</t>
    </rPh>
    <rPh sb="486" eb="489">
      <t>クイキナイ</t>
    </rPh>
    <rPh sb="490" eb="492">
      <t>ノウギョウ</t>
    </rPh>
    <rPh sb="492" eb="494">
      <t>シュウラク</t>
    </rPh>
    <rPh sb="494" eb="496">
      <t>ハイスイ</t>
    </rPh>
    <rPh sb="498" eb="500">
      <t>セツゾク</t>
    </rPh>
    <rPh sb="501" eb="503">
      <t>ソクシン</t>
    </rPh>
    <rPh sb="505" eb="506">
      <t>ト</t>
    </rPh>
    <rPh sb="507" eb="508">
      <t>ク</t>
    </rPh>
    <rPh sb="510" eb="512">
      <t>イッソウ</t>
    </rPh>
    <rPh sb="512" eb="513">
      <t>スス</t>
    </rPh>
    <rPh sb="515" eb="5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</si>
</sst>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5E-4CBD-B384-3176716A1C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c:ext xmlns:c16="http://schemas.microsoft.com/office/drawing/2014/chart" uri="{C3380CC4-5D6E-409C-BE32-E72D297353CC}">
              <c16:uniqueId val="{00000001-435E-4CBD-B384-3176716A1C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F1-497E-8458-75D939364E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c:ext xmlns:c16="http://schemas.microsoft.com/office/drawing/2014/chart" uri="{C3380CC4-5D6E-409C-BE32-E72D297353CC}">
              <c16:uniqueId val="{00000001-D9F1-497E-8458-75D939364E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61.82</c:v>
                </c:pt>
                <c:pt idx="1">
                  <c:v>61.36</c:v>
                </c:pt>
                <c:pt idx="2">
                  <c:v>61.99</c:v>
                </c:pt>
                <c:pt idx="3">
                  <c:v>86</c:v>
                </c:pt>
                <c:pt idx="4">
                  <c:v>85.66</c:v>
                </c:pt>
              </c:numCache>
            </c:numRef>
          </c:val>
          <c:extLst>
            <c:ext xmlns:c16="http://schemas.microsoft.com/office/drawing/2014/chart" uri="{C3380CC4-5D6E-409C-BE32-E72D297353CC}">
              <c16:uniqueId val="{00000000-2E6D-48D5-8021-C80154C896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c:ext xmlns:c16="http://schemas.microsoft.com/office/drawing/2014/chart" uri="{C3380CC4-5D6E-409C-BE32-E72D297353CC}">
              <c16:uniqueId val="{00000001-2E6D-48D5-8021-C80154C896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104.38</c:v>
                </c:pt>
                <c:pt idx="1">
                  <c:v>103.73</c:v>
                </c:pt>
                <c:pt idx="2">
                  <c:v>183.93</c:v>
                </c:pt>
                <c:pt idx="3">
                  <c:v>102.74</c:v>
                </c:pt>
                <c:pt idx="4">
                  <c:v>87.56</c:v>
                </c:pt>
              </c:numCache>
            </c:numRef>
          </c:val>
          <c:extLst>
            <c:ext xmlns:c16="http://schemas.microsoft.com/office/drawing/2014/chart" uri="{C3380CC4-5D6E-409C-BE32-E72D297353CC}">
              <c16:uniqueId val="{00000000-A365-4F92-8C4D-CC84307C9E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65-4F92-8C4D-CC84307C9E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74-4FBF-AF91-5F360E25A0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74-4FBF-AF91-5F360E25A0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79-46C1-A47E-23D0108A00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79-46C1-A47E-23D0108A00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48-4CEC-8E59-DEF858BE7B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48-4CEC-8E59-DEF858BE7B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67-41CD-BA4E-6AFD86E13E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67-41CD-BA4E-6AFD86E13E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2494.84</c:v>
                </c:pt>
                <c:pt idx="1">
                  <c:v>2331.64</c:v>
                </c:pt>
                <c:pt idx="2">
                  <c:v>2576.8200000000002</c:v>
                </c:pt>
                <c:pt idx="3">
                  <c:v>1494.45</c:v>
                </c:pt>
                <c:pt idx="4">
                  <c:v>3276.04</c:v>
                </c:pt>
              </c:numCache>
            </c:numRef>
          </c:val>
          <c:extLst>
            <c:ext xmlns:c16="http://schemas.microsoft.com/office/drawing/2014/chart" uri="{C3380CC4-5D6E-409C-BE32-E72D297353CC}">
              <c16:uniqueId val="{00000000-7B23-4509-9FC1-F9A33C9B37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c:ext xmlns:c16="http://schemas.microsoft.com/office/drawing/2014/chart" uri="{C3380CC4-5D6E-409C-BE32-E72D297353CC}">
              <c16:uniqueId val="{00000001-7B23-4509-9FC1-F9A33C9B37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26.73</c:v>
                </c:pt>
                <c:pt idx="1">
                  <c:v>22.29</c:v>
                </c:pt>
                <c:pt idx="2">
                  <c:v>32.340000000000003</c:v>
                </c:pt>
                <c:pt idx="3">
                  <c:v>28.55</c:v>
                </c:pt>
                <c:pt idx="4">
                  <c:v>31.63</c:v>
                </c:pt>
              </c:numCache>
            </c:numRef>
          </c:val>
          <c:extLst>
            <c:ext xmlns:c16="http://schemas.microsoft.com/office/drawing/2014/chart" uri="{C3380CC4-5D6E-409C-BE32-E72D297353CC}">
              <c16:uniqueId val="{00000000-8EDD-4AD0-9497-101E34BE95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c:ext xmlns:c16="http://schemas.microsoft.com/office/drawing/2014/chart" uri="{C3380CC4-5D6E-409C-BE32-E72D297353CC}">
              <c16:uniqueId val="{00000001-8EDD-4AD0-9497-101E34BE95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481.04</c:v>
                </c:pt>
                <c:pt idx="1">
                  <c:v>602.38</c:v>
                </c:pt>
                <c:pt idx="2">
                  <c:v>420.17</c:v>
                </c:pt>
                <c:pt idx="3">
                  <c:v>480.66</c:v>
                </c:pt>
                <c:pt idx="4">
                  <c:v>444.64</c:v>
                </c:pt>
              </c:numCache>
            </c:numRef>
          </c:val>
          <c:extLst>
            <c:ext xmlns:c16="http://schemas.microsoft.com/office/drawing/2014/chart" uri="{C3380CC4-5D6E-409C-BE32-E72D297353CC}">
              <c16:uniqueId val="{00000000-B666-482B-8C02-9253E30599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c:ext xmlns:c16="http://schemas.microsoft.com/office/drawing/2014/chart" uri="{C3380CC4-5D6E-409C-BE32-E72D297353CC}">
              <c16:uniqueId val="{00000001-B666-482B-8C02-9253E30599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吉川市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6">
        <f>データ!S6</f>
        <v>72382</v>
      </c>
      <c r="AM8" s="66"/>
      <c r="AN8" s="66"/>
      <c r="AO8" s="66"/>
      <c r="AP8" s="66"/>
      <c r="AQ8" s="66"/>
      <c r="AR8" s="66"/>
      <c r="AS8" s="66"/>
      <c r="AT8" s="65">
        <f>データ!T6</f>
        <v>31.66</v>
      </c>
      <c r="AU8" s="65"/>
      <c r="AV8" s="65"/>
      <c r="AW8" s="65"/>
      <c r="AX8" s="65"/>
      <c r="AY8" s="65"/>
      <c r="AZ8" s="65"/>
      <c r="BA8" s="65"/>
      <c r="BB8" s="65">
        <f>データ!U6</f>
        <v>2286.23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0.69</v>
      </c>
      <c r="Q10" s="65"/>
      <c r="R10" s="65"/>
      <c r="S10" s="65"/>
      <c r="T10" s="65"/>
      <c r="U10" s="65"/>
      <c r="V10" s="65"/>
      <c r="W10" s="65">
        <f>データ!Q6</f>
        <v>100</v>
      </c>
      <c r="X10" s="65"/>
      <c r="Y10" s="65"/>
      <c r="Z10" s="65"/>
      <c r="AA10" s="65"/>
      <c r="AB10" s="65"/>
      <c r="AC10" s="65"/>
      <c r="AD10" s="66">
        <f>データ!R6</f>
        <v>3360</v>
      </c>
      <c r="AE10" s="66"/>
      <c r="AF10" s="66"/>
      <c r="AG10" s="66"/>
      <c r="AH10" s="66"/>
      <c r="AI10" s="66"/>
      <c r="AJ10" s="66"/>
      <c r="AK10" s="2"/>
      <c r="AL10" s="66">
        <f>データ!V6</f>
        <v>502</v>
      </c>
      <c r="AM10" s="66"/>
      <c r="AN10" s="66"/>
      <c r="AO10" s="66"/>
      <c r="AP10" s="66"/>
      <c r="AQ10" s="66"/>
      <c r="AR10" s="66"/>
      <c r="AS10" s="66"/>
      <c r="AT10" s="65">
        <f>データ!W6</f>
        <v>0.21</v>
      </c>
      <c r="AU10" s="65"/>
      <c r="AV10" s="65"/>
      <c r="AW10" s="65"/>
      <c r="AX10" s="65"/>
      <c r="AY10" s="65"/>
      <c r="AZ10" s="65"/>
      <c r="BA10" s="65"/>
      <c r="BB10" s="65">
        <f>データ!X6</f>
        <v>2390.48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gkfbmQ8kIVNdsMxQHeOZxMjn8+AH5nTI4Ik049JZL9REPd/UgNBwgjOGFTZFdi2Gi48mbKppuPSDVxwFJxwYAw==" saltValue="zOOFOs4alHXAaB1HjDnU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112437</v>
      </c>
      <c r="D6" s="32">
        <f t="shared" si="3"/>
        <v>47</v>
      </c>
      <c r="E6" s="32">
        <f t="shared" si="3"/>
        <v>17</v>
      </c>
      <c r="F6" s="32">
        <f t="shared" si="3"/>
        <v>5</v>
      </c>
      <c r="G6" s="32">
        <f t="shared" si="3"/>
        <v>0</v>
      </c>
      <c r="H6" s="32" t="str">
        <f t="shared" si="3"/>
        <v>埼玉県　吉川市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0.69</v>
      </c>
      <c r="Q6" s="33">
        <f t="shared" si="3"/>
        <v>100</v>
      </c>
      <c r="R6" s="33">
        <f t="shared" si="3"/>
        <v>3360</v>
      </c>
      <c r="S6" s="33">
        <f t="shared" si="3"/>
        <v>72382</v>
      </c>
      <c r="T6" s="33">
        <f t="shared" si="3"/>
        <v>31.66</v>
      </c>
      <c r="U6" s="33">
        <f t="shared" si="3"/>
        <v>2286.23</v>
      </c>
      <c r="V6" s="33">
        <f t="shared" si="3"/>
        <v>502</v>
      </c>
      <c r="W6" s="33">
        <f t="shared" si="3"/>
        <v>0.21</v>
      </c>
      <c r="X6" s="33">
        <f t="shared" si="3"/>
        <v>2390.48</v>
      </c>
      <c r="Y6" s="34">
        <f>IF(Y7="",NA(),Y7)</f>
        <v>104.38</v>
      </c>
      <c r="Z6" s="34">
        <f t="shared" ref="Z6:AH6" si="4">IF(Z7="",NA(),Z7)</f>
        <v>103.73</v>
      </c>
      <c r="AA6" s="34">
        <f t="shared" si="4"/>
        <v>183.93</v>
      </c>
      <c r="AB6" s="34">
        <f t="shared" si="4"/>
        <v>102.74</v>
      </c>
      <c r="AC6" s="34">
        <f t="shared" si="4"/>
        <v>87.56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2494.84</v>
      </c>
      <c r="BG6" s="34">
        <f t="shared" ref="BG6:BO6" si="7">IF(BG7="",NA(),BG7)</f>
        <v>2331.64</v>
      </c>
      <c r="BH6" s="34">
        <f t="shared" si="7"/>
        <v>2576.8200000000002</v>
      </c>
      <c r="BI6" s="34">
        <f t="shared" si="7"/>
        <v>1494.45</v>
      </c>
      <c r="BJ6" s="34">
        <f t="shared" si="7"/>
        <v>3276.04</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26.73</v>
      </c>
      <c r="BR6" s="34">
        <f t="shared" ref="BR6:BZ6" si="8">IF(BR7="",NA(),BR7)</f>
        <v>22.29</v>
      </c>
      <c r="BS6" s="34">
        <f t="shared" si="8"/>
        <v>32.340000000000003</v>
      </c>
      <c r="BT6" s="34">
        <f t="shared" si="8"/>
        <v>28.55</v>
      </c>
      <c r="BU6" s="34">
        <f t="shared" si="8"/>
        <v>31.63</v>
      </c>
      <c r="BV6" s="34">
        <f t="shared" si="8"/>
        <v>41.04</v>
      </c>
      <c r="BW6" s="34">
        <f t="shared" si="8"/>
        <v>41.08</v>
      </c>
      <c r="BX6" s="34">
        <f t="shared" si="8"/>
        <v>41.34</v>
      </c>
      <c r="BY6" s="34">
        <f t="shared" si="8"/>
        <v>40.06</v>
      </c>
      <c r="BZ6" s="34">
        <f t="shared" si="8"/>
        <v>41.25</v>
      </c>
      <c r="CA6" s="33" t="str">
        <f>IF(CA7="","",IF(CA7="-","【-】","【"&amp;SUBSTITUTE(TEXT(CA7,"#,##0.00"),"-","△")&amp;"】"))</f>
        <v>【60.64】</v>
      </c>
      <c r="CB6" s="34">
        <f>IF(CB7="",NA(),CB7)</f>
        <v>481.04</v>
      </c>
      <c r="CC6" s="34">
        <f t="shared" ref="CC6:CK6" si="9">IF(CC7="",NA(),CC7)</f>
        <v>602.38</v>
      </c>
      <c r="CD6" s="34">
        <f t="shared" si="9"/>
        <v>420.17</v>
      </c>
      <c r="CE6" s="34">
        <f t="shared" si="9"/>
        <v>480.66</v>
      </c>
      <c r="CF6" s="34">
        <f t="shared" si="9"/>
        <v>444.64</v>
      </c>
      <c r="CG6" s="34">
        <f t="shared" si="9"/>
        <v>357.08</v>
      </c>
      <c r="CH6" s="34">
        <f t="shared" si="9"/>
        <v>378.08</v>
      </c>
      <c r="CI6" s="34">
        <f t="shared" si="9"/>
        <v>357.49</v>
      </c>
      <c r="CJ6" s="34">
        <f t="shared" si="9"/>
        <v>355.22</v>
      </c>
      <c r="CK6" s="34">
        <f t="shared" si="9"/>
        <v>334.48</v>
      </c>
      <c r="CL6" s="33" t="str">
        <f>IF(CL7="","",IF(CL7="-","【-】","【"&amp;SUBSTITUTE(TEXT(CL7,"#,##0.00"),"-","△")&amp;"】"))</f>
        <v>【255.52】</v>
      </c>
      <c r="CM6" s="34">
        <f>IF(CM7="",NA(),CM7)</f>
        <v>100</v>
      </c>
      <c r="CN6" s="34">
        <f t="shared" ref="CN6:CV6" si="10">IF(CN7="",NA(),CN7)</f>
        <v>100</v>
      </c>
      <c r="CO6" s="34">
        <f t="shared" si="10"/>
        <v>100</v>
      </c>
      <c r="CP6" s="34">
        <f t="shared" si="10"/>
        <v>100</v>
      </c>
      <c r="CQ6" s="34">
        <f t="shared" si="10"/>
        <v>100</v>
      </c>
      <c r="CR6" s="34">
        <f t="shared" si="10"/>
        <v>45.95</v>
      </c>
      <c r="CS6" s="34">
        <f t="shared" si="10"/>
        <v>44.69</v>
      </c>
      <c r="CT6" s="34">
        <f t="shared" si="10"/>
        <v>44.69</v>
      </c>
      <c r="CU6" s="34">
        <f t="shared" si="10"/>
        <v>42.84</v>
      </c>
      <c r="CV6" s="34">
        <f t="shared" si="10"/>
        <v>40.93</v>
      </c>
      <c r="CW6" s="33" t="str">
        <f>IF(CW7="","",IF(CW7="-","【-】","【"&amp;SUBSTITUTE(TEXT(CW7,"#,##0.00"),"-","△")&amp;"】"))</f>
        <v>【52.49】</v>
      </c>
      <c r="CX6" s="34">
        <f>IF(CX7="",NA(),CX7)</f>
        <v>61.82</v>
      </c>
      <c r="CY6" s="34">
        <f t="shared" ref="CY6:DG6" si="11">IF(CY7="",NA(),CY7)</f>
        <v>61.36</v>
      </c>
      <c r="CZ6" s="34">
        <f t="shared" si="11"/>
        <v>61.99</v>
      </c>
      <c r="DA6" s="34">
        <f t="shared" si="11"/>
        <v>86</v>
      </c>
      <c r="DB6" s="34">
        <f t="shared" si="11"/>
        <v>85.66</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112437</v>
      </c>
      <c r="D7" s="36">
        <v>47</v>
      </c>
      <c r="E7" s="36">
        <v>17</v>
      </c>
      <c r="F7" s="36">
        <v>5</v>
      </c>
      <c r="G7" s="36">
        <v>0</v>
      </c>
      <c r="H7" s="36" t="s">
        <v>110</v>
      </c>
      <c r="I7" s="36" t="s">
        <v>111</v>
      </c>
      <c r="J7" s="36" t="s">
        <v>112</v>
      </c>
      <c r="K7" s="36" t="s">
        <v>113</v>
      </c>
      <c r="L7" s="36" t="s">
        <v>114</v>
      </c>
      <c r="M7" s="36" t="s">
        <v>115</v>
      </c>
      <c r="N7" s="37" t="s">
        <v>116</v>
      </c>
      <c r="O7" s="37" t="s">
        <v>117</v>
      </c>
      <c r="P7" s="37">
        <v>0.69</v>
      </c>
      <c r="Q7" s="37">
        <v>100</v>
      </c>
      <c r="R7" s="37">
        <v>3360</v>
      </c>
      <c r="S7" s="37">
        <v>72382</v>
      </c>
      <c r="T7" s="37">
        <v>31.66</v>
      </c>
      <c r="U7" s="37">
        <v>2286.23</v>
      </c>
      <c r="V7" s="37">
        <v>502</v>
      </c>
      <c r="W7" s="37">
        <v>0.21</v>
      </c>
      <c r="X7" s="37">
        <v>2390.48</v>
      </c>
      <c r="Y7" s="37">
        <v>104.38</v>
      </c>
      <c r="Z7" s="37">
        <v>103.73</v>
      </c>
      <c r="AA7" s="37">
        <v>183.93</v>
      </c>
      <c r="AB7" s="37">
        <v>102.74</v>
      </c>
      <c r="AC7" s="37">
        <v>87.56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2494.84</v>
      </c>
      <c r="BG7" s="37">
        <v>2331.64</v>
      </c>
      <c r="BH7" s="37">
        <v>2576.8200000000002</v>
      </c>
      <c r="BI7" s="37">
        <v>1494.45</v>
      </c>
      <c r="BJ7" s="37">
        <v>3276.04</v>
      </c>
      <c r="BK7" s="37">
        <v>1117.1099999999999</v>
      </c>
      <c r="BL7" s="37">
        <v>1161.05</v>
      </c>
      <c r="BM7" s="37">
        <v>979.89</v>
      </c>
      <c r="BN7" s="37">
        <v>1051.43</v>
      </c>
      <c r="BO7" s="37">
        <v>982.29</v>
      </c>
      <c r="BP7" s="37">
        <v>814.89</v>
      </c>
      <c r="BQ7" s="37">
        <v>26.73</v>
      </c>
      <c r="BR7" s="37">
        <v>22.29</v>
      </c>
      <c r="BS7" s="37">
        <v>32.340000000000003</v>
      </c>
      <c r="BT7" s="37">
        <v>28.55</v>
      </c>
      <c r="BU7" s="37">
        <v>31.63</v>
      </c>
      <c r="BV7" s="37">
        <v>41.04</v>
      </c>
      <c r="BW7" s="37">
        <v>41.08</v>
      </c>
      <c r="BX7" s="37">
        <v>41.34</v>
      </c>
      <c r="BY7" s="37">
        <v>40.06</v>
      </c>
      <c r="BZ7" s="37">
        <v>41.25</v>
      </c>
      <c r="CA7" s="37">
        <v>60.64</v>
      </c>
      <c r="CB7" s="37">
        <v>481.04</v>
      </c>
      <c r="CC7" s="37">
        <v>602.38</v>
      </c>
      <c r="CD7" s="37">
        <v>420.17</v>
      </c>
      <c r="CE7" s="37">
        <v>480.66</v>
      </c>
      <c r="CF7" s="37">
        <v>444.64</v>
      </c>
      <c r="CG7" s="37">
        <v>357.08</v>
      </c>
      <c r="CH7" s="37">
        <v>378.08</v>
      </c>
      <c r="CI7" s="37">
        <v>357.49</v>
      </c>
      <c r="CJ7" s="37">
        <v>355.22</v>
      </c>
      <c r="CK7" s="37">
        <v>334.48</v>
      </c>
      <c r="CL7" s="37">
        <v>255.52</v>
      </c>
      <c r="CM7" s="37">
        <v>100</v>
      </c>
      <c r="CN7" s="37">
        <v>100</v>
      </c>
      <c r="CO7" s="37">
        <v>100</v>
      </c>
      <c r="CP7" s="37">
        <v>100</v>
      </c>
      <c r="CQ7" s="37">
        <v>100</v>
      </c>
      <c r="CR7" s="37">
        <v>45.95</v>
      </c>
      <c r="CS7" s="37">
        <v>44.69</v>
      </c>
      <c r="CT7" s="37">
        <v>44.69</v>
      </c>
      <c r="CU7" s="37">
        <v>42.84</v>
      </c>
      <c r="CV7" s="37">
        <v>40.93</v>
      </c>
      <c r="CW7" s="37">
        <v>52.49</v>
      </c>
      <c r="CX7" s="37">
        <v>61.82</v>
      </c>
      <c r="CY7" s="37">
        <v>61.36</v>
      </c>
      <c r="CZ7" s="37">
        <v>61.99</v>
      </c>
      <c r="DA7" s="37">
        <v>86</v>
      </c>
      <c r="DB7" s="37">
        <v>85.66</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大樹</cp:lastModifiedBy>
  <cp:lastPrinted>2019-01-24T03:12:14Z</cp:lastPrinted>
  <dcterms:created xsi:type="dcterms:W3CDTF">2018-12-03T09:22:44Z</dcterms:created>
  <dcterms:modified xsi:type="dcterms:W3CDTF">2019-02-06T05:21:15Z</dcterms:modified>
  <cp:category/>
</cp:coreProperties>
</file>