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<sst xmlns="http://schemas.openxmlformats.org/spreadsheetml/2006/main" count="232" uniqueCount="120">
  <si>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</si>
  <si>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</si>
  <si>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</si>
  <si>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</si>
  <si>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</si>
  <si>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</si>
  <si>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</si>
  <si>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</si>
  <si>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</si>
  <si>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</si>
  <si>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</si>
  <si>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</si>
  <si>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</si>
  <si>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</si>
  <si>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</si>
  <si>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</si>
  <si>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</si>
  <si>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</si>
  <si>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</si>
  <si>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</si>
  <si>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</si>
  <si>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</si>
  <si>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</si>
  <si>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</si>
  <si>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</si>
  <si>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</si>
  <si>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</si>
  <si>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</si>
  <si>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</si>
  <si>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</si>
  <si>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</si>
  <si>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</si>
  <si>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</si>
  <si>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</si>
  <si>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</si>
  <si>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</si>
  <si>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</si>
  <si>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</si>
  <si>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</si>
  <si>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</si>
  <si>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</si>
  <si>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</si>
  <si>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</si>
  <si>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</si>
  <si>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</si>
  <si>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</si>
  <si>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</si>
  <si>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</si>
  <si>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</si>
  <si>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</si>
  <si>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</si>
  <si>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</si>
  <si>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</si>
  <si>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</si>
  <si>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</si>
  <si>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</si>
  <si>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</si>
  <si>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</si>
  <si>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</si>
  <si>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</si>
  <si>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</si>
  <si>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</si>
  <si>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</si>
  <si>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</si>
  <si>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</si>
  <si>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</si>
  <si>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</si>
  <si>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</si>
  <si>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</si>
  <si>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</si>
  <si>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</si>
  <si>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</si>
  <si>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</si>
  <si>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</si>
  <si>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</si>
  <si>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</si>
  <si>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</si>
  <si>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</si>
  <si>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</si>
  <si>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</si>
  <si>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</si>
  <si>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</si>
  <si>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</si>
  <si>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</si>
  <si>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</si>
  <si>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</si>
  <si>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</si>
  <si>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</si>
  <si>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</si>
  <si>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</si>
  <si>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</si>
  <si>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</si>
  <si>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</si>
  <si>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</si>
  <si>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</si>
  <si>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</si>
  <si>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</si>
  <si>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</si>
  <si>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</si>
  <si>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</si>
  <si>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</si>
  <si>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</si>
  <si>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</si>
  <si>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</si>
  <si>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</si>
  <si>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</si>
  <si>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</si>
  <si>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</si>
  <si>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</si>
  <si>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</si>
  <si>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</si>
  <si>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</si>
  <si>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</si>
  <si>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</si>
  <si>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</si>
  <si>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</si>
  <si>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</si>
  <si>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単年度の収支が100％以上と黒字を示す指標である。大型商業施設の開業に伴う給水収益の微増と経常費用の削減が大きな要因と考えられる。今後は浄水場などの施設の老朽化対策を効率的に実施して維持管理の経費を抑えていくことが求められる。
②累積欠損金比率
　累積欠損金は発生していない。これは経常収支比率から見る黒字の影響である。しかし今後給水収益の減少や施設整備への投資による支出の増加などの推移に注意が必要である。
③流動比率
　新規の企業債借入予定も見込まれないため安定した支払能力を保有している。
④企業債残高対給水収益比率
　現時点では内部留保資金を活用することにより建設改良費の不足分を補填できているため、当面企業債借入予定は見込まれていない。よって企業債残高も減少傾向である。しかし今後給水収益の減少や施設整備への投資による支出の増加などの推移を検証していく必要がある。
⑤料金回収率 　
　類似団体の平均値を上回っており、給水に係る費用が給水収益で賄えていることを表している。
⑥給水原価 　
　類似団体の平均値を下回っている。有収水量の微増はあるものの、経常費用が大きく減少したことにより給水原価が抑えられ効率的な運営となった。
⑦施設利用率
　過去5年間70％前後と安定しており、概ね現在の配水能力に見合った利用率であるといえる。
⑧有収率
　全国平均及び類似団体の平均値を上回っている。引き続き漏水やメーター不感による収益につながらない配水状況改善に努める。
</t>
    <phoneticPr fontId="16"/>
  </si>
  <si>
    <t xml:space="preserve">①有形固定資産減価償却率
　全国平均及び類似団体の平均値を上回っている。管路経年化率、管路更新率を踏まえ、将来的な更新等の財源の確保や計画的な老朽化対策が必要である。
②管路経年化率
　全国平均及び類似団体の平均値を下回っている。現時点では法定耐用年数を超えた管路の割合が低いことを示している。
③管路更新率
　全国平均及び類似団体の平均値を下回っている。管路経年化率が低いため、現時点での投資の必要性は低いものの将来的な投資は必然であるため、計画的な更新の見直しが必要である。
</t>
    <phoneticPr fontId="16"/>
  </si>
  <si>
    <t>　現状では、事業・サービスの提供を安定的に継続するために必要な施設・設備に対する投資が適切に見込まれ、経営状況は、概ね健全な状態であるといえる。
　しかし将来的な管路の更新など課題は明らかである。富士見市水道ビジョンに基づき、財源の確保や事業運営の効率化を進め、水道施設等の整備の見直しを随時検討していくものである。</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</si>
</sst>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Border="1" applyAlignment="1">
      <alignment horizontal="left" vertical="center"/>
    </xf>
    <xf numFmtId="0" fontId="18"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0.74</c:v>
                </c:pt>
                <c:pt idx="1">
                  <c:v>0.47</c:v>
                </c:pt>
                <c:pt idx="2">
                  <c:v>0.33</c:v>
                </c:pt>
                <c:pt idx="3">
                  <c:v>0.66</c:v>
                </c:pt>
                <c:pt idx="4">
                  <c:v>0.53</c:v>
                </c:pt>
              </c:numCache>
            </c:numRef>
          </c:val>
          <c:extLst xmlns:c16r2="http://schemas.microsoft.com/office/drawing/2015/06/chart">
            <c:ext xmlns:c16="http://schemas.microsoft.com/office/drawing/2014/chart" uri="{C3380CC4-5D6E-409C-BE32-E72D297353CC}">
              <c16:uniqueId val="{00000000-718C-4ED4-86A1-C3B0CCF4689C}"/>
            </c:ext>
          </c:extLst>
        </c:ser>
        <c:dLbls>
          <c:showLegendKey val="0"/>
          <c:showVal val="0"/>
          <c:showCatName val="0"/>
          <c:showSerName val="0"/>
          <c:showPercent val="0"/>
          <c:showBubbleSize val="0"/>
        </c:dLbls>
        <c:gapWidth val="150"/>
        <c:axId val="391637632"/>
        <c:axId val="3916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718C-4ED4-86A1-C3B0CCF4689C}"/>
            </c:ext>
          </c:extLst>
        </c:ser>
        <c:dLbls>
          <c:showLegendKey val="0"/>
          <c:showVal val="0"/>
          <c:showCatName val="0"/>
          <c:showSerName val="0"/>
          <c:showPercent val="0"/>
          <c:showBubbleSize val="0"/>
        </c:dLbls>
        <c:marker val="1"/>
        <c:smooth val="0"/>
        <c:axId val="391637632"/>
        <c:axId val="391639808"/>
      </c:lineChart>
      <c:dateAx>
        <c:axId val="391637632"/>
        <c:scaling>
          <c:orientation val="minMax"/>
        </c:scaling>
        <c:delete val="1"/>
        <c:axPos val="b"/>
        <c:numFmt formatCode="ge" sourceLinked="1"/>
        <c:majorTickMark val="none"/>
        <c:minorTickMark val="none"/>
        <c:tickLblPos val="none"/>
        <c:crossAx val="391639808"/>
        <c:crosses val="autoZero"/>
        <c:auto val="1"/>
        <c:lblOffset val="100"/>
        <c:baseTimeUnit val="years"/>
      </c:dateAx>
      <c:valAx>
        <c:axId val="3916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70.64</c:v>
                </c:pt>
                <c:pt idx="1">
                  <c:v>69.89</c:v>
                </c:pt>
                <c:pt idx="2">
                  <c:v>71.290000000000006</c:v>
                </c:pt>
                <c:pt idx="3">
                  <c:v>71.2</c:v>
                </c:pt>
                <c:pt idx="4">
                  <c:v>71.58</c:v>
                </c:pt>
              </c:numCache>
            </c:numRef>
          </c:val>
          <c:extLst xmlns:c16r2="http://schemas.microsoft.com/office/drawing/2015/06/chart">
            <c:ext xmlns:c16="http://schemas.microsoft.com/office/drawing/2014/chart" uri="{C3380CC4-5D6E-409C-BE32-E72D297353CC}">
              <c16:uniqueId val="{00000000-7362-4EB4-B50C-2FF3284175C2}"/>
            </c:ext>
          </c:extLst>
        </c:ser>
        <c:dLbls>
          <c:showLegendKey val="0"/>
          <c:showVal val="0"/>
          <c:showCatName val="0"/>
          <c:showSerName val="0"/>
          <c:showPercent val="0"/>
          <c:showBubbleSize val="0"/>
        </c:dLbls>
        <c:gapWidth val="150"/>
        <c:axId val="392030464"/>
        <c:axId val="3920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7362-4EB4-B50C-2FF3284175C2}"/>
            </c:ext>
          </c:extLst>
        </c:ser>
        <c:dLbls>
          <c:showLegendKey val="0"/>
          <c:showVal val="0"/>
          <c:showCatName val="0"/>
          <c:showSerName val="0"/>
          <c:showPercent val="0"/>
          <c:showBubbleSize val="0"/>
        </c:dLbls>
        <c:marker val="1"/>
        <c:smooth val="0"/>
        <c:axId val="392030464"/>
        <c:axId val="392044928"/>
      </c:lineChart>
      <c:dateAx>
        <c:axId val="392030464"/>
        <c:scaling>
          <c:orientation val="minMax"/>
        </c:scaling>
        <c:delete val="1"/>
        <c:axPos val="b"/>
        <c:numFmt formatCode="ge" sourceLinked="1"/>
        <c:majorTickMark val="none"/>
        <c:minorTickMark val="none"/>
        <c:tickLblPos val="none"/>
        <c:crossAx val="392044928"/>
        <c:crosses val="autoZero"/>
        <c:auto val="1"/>
        <c:lblOffset val="100"/>
        <c:baseTimeUnit val="years"/>
      </c:dateAx>
      <c:valAx>
        <c:axId val="3920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94.09</c:v>
                </c:pt>
                <c:pt idx="1">
                  <c:v>94.65</c:v>
                </c:pt>
                <c:pt idx="2">
                  <c:v>94.47</c:v>
                </c:pt>
                <c:pt idx="3">
                  <c:v>95.19</c:v>
                </c:pt>
                <c:pt idx="4">
                  <c:v>95.53</c:v>
                </c:pt>
              </c:numCache>
            </c:numRef>
          </c:val>
          <c:extLst xmlns:c16r2="http://schemas.microsoft.com/office/drawing/2015/06/chart">
            <c:ext xmlns:c16="http://schemas.microsoft.com/office/drawing/2014/chart" uri="{C3380CC4-5D6E-409C-BE32-E72D297353CC}">
              <c16:uniqueId val="{00000000-76E5-401D-BA37-DE7D3135AC91}"/>
            </c:ext>
          </c:extLst>
        </c:ser>
        <c:dLbls>
          <c:showLegendKey val="0"/>
          <c:showVal val="0"/>
          <c:showCatName val="0"/>
          <c:showSerName val="0"/>
          <c:showPercent val="0"/>
          <c:showBubbleSize val="0"/>
        </c:dLbls>
        <c:gapWidth val="150"/>
        <c:axId val="392067712"/>
        <c:axId val="39207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76E5-401D-BA37-DE7D3135AC91}"/>
            </c:ext>
          </c:extLst>
        </c:ser>
        <c:dLbls>
          <c:showLegendKey val="0"/>
          <c:showVal val="0"/>
          <c:showCatName val="0"/>
          <c:showSerName val="0"/>
          <c:showPercent val="0"/>
          <c:showBubbleSize val="0"/>
        </c:dLbls>
        <c:marker val="1"/>
        <c:smooth val="0"/>
        <c:axId val="392067712"/>
        <c:axId val="392078080"/>
      </c:lineChart>
      <c:dateAx>
        <c:axId val="392067712"/>
        <c:scaling>
          <c:orientation val="minMax"/>
        </c:scaling>
        <c:delete val="1"/>
        <c:axPos val="b"/>
        <c:numFmt formatCode="ge" sourceLinked="1"/>
        <c:majorTickMark val="none"/>
        <c:minorTickMark val="none"/>
        <c:tickLblPos val="none"/>
        <c:crossAx val="392078080"/>
        <c:crosses val="autoZero"/>
        <c:auto val="1"/>
        <c:lblOffset val="100"/>
        <c:baseTimeUnit val="years"/>
      </c:dateAx>
      <c:valAx>
        <c:axId val="3920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0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111.79</c:v>
                </c:pt>
                <c:pt idx="1">
                  <c:v>116.44</c:v>
                </c:pt>
                <c:pt idx="2">
                  <c:v>119.01</c:v>
                </c:pt>
                <c:pt idx="3">
                  <c:v>119.81</c:v>
                </c:pt>
                <c:pt idx="4">
                  <c:v>121.95</c:v>
                </c:pt>
              </c:numCache>
            </c:numRef>
          </c:val>
          <c:extLst xmlns:c16r2="http://schemas.microsoft.com/office/drawing/2015/06/chart">
            <c:ext xmlns:c16="http://schemas.microsoft.com/office/drawing/2014/chart" uri="{C3380CC4-5D6E-409C-BE32-E72D297353CC}">
              <c16:uniqueId val="{00000000-20F6-4D5E-A4D8-D89326C13A82}"/>
            </c:ext>
          </c:extLst>
        </c:ser>
        <c:dLbls>
          <c:showLegendKey val="0"/>
          <c:showVal val="0"/>
          <c:showCatName val="0"/>
          <c:showSerName val="0"/>
          <c:showPercent val="0"/>
          <c:showBubbleSize val="0"/>
        </c:dLbls>
        <c:gapWidth val="150"/>
        <c:axId val="391348224"/>
        <c:axId val="39134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20F6-4D5E-A4D8-D89326C13A82}"/>
            </c:ext>
          </c:extLst>
        </c:ser>
        <c:dLbls>
          <c:showLegendKey val="0"/>
          <c:showVal val="0"/>
          <c:showCatName val="0"/>
          <c:showSerName val="0"/>
          <c:showPercent val="0"/>
          <c:showBubbleSize val="0"/>
        </c:dLbls>
        <c:marker val="1"/>
        <c:smooth val="0"/>
        <c:axId val="391348224"/>
        <c:axId val="391349760"/>
      </c:lineChart>
      <c:dateAx>
        <c:axId val="391348224"/>
        <c:scaling>
          <c:orientation val="minMax"/>
        </c:scaling>
        <c:delete val="1"/>
        <c:axPos val="b"/>
        <c:numFmt formatCode="ge" sourceLinked="1"/>
        <c:majorTickMark val="none"/>
        <c:minorTickMark val="none"/>
        <c:tickLblPos val="none"/>
        <c:crossAx val="391349760"/>
        <c:crosses val="autoZero"/>
        <c:auto val="1"/>
        <c:lblOffset val="100"/>
        <c:baseTimeUnit val="years"/>
      </c:dateAx>
      <c:valAx>
        <c:axId val="39134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3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48.05</c:v>
                </c:pt>
                <c:pt idx="1">
                  <c:v>47.23</c:v>
                </c:pt>
                <c:pt idx="2">
                  <c:v>48.92</c:v>
                </c:pt>
                <c:pt idx="3">
                  <c:v>50</c:v>
                </c:pt>
                <c:pt idx="4">
                  <c:v>49.57</c:v>
                </c:pt>
              </c:numCache>
            </c:numRef>
          </c:val>
          <c:extLst xmlns:c16r2="http://schemas.microsoft.com/office/drawing/2015/06/chart">
            <c:ext xmlns:c16="http://schemas.microsoft.com/office/drawing/2014/chart" uri="{C3380CC4-5D6E-409C-BE32-E72D297353CC}">
              <c16:uniqueId val="{00000000-50CE-473E-9572-00B08CC18182}"/>
            </c:ext>
          </c:extLst>
        </c:ser>
        <c:dLbls>
          <c:showLegendKey val="0"/>
          <c:showVal val="0"/>
          <c:showCatName val="0"/>
          <c:showSerName val="0"/>
          <c:showPercent val="0"/>
          <c:showBubbleSize val="0"/>
        </c:dLbls>
        <c:gapWidth val="150"/>
        <c:axId val="391556480"/>
        <c:axId val="3915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50CE-473E-9572-00B08CC18182}"/>
            </c:ext>
          </c:extLst>
        </c:ser>
        <c:dLbls>
          <c:showLegendKey val="0"/>
          <c:showVal val="0"/>
          <c:showCatName val="0"/>
          <c:showSerName val="0"/>
          <c:showPercent val="0"/>
          <c:showBubbleSize val="0"/>
        </c:dLbls>
        <c:marker val="1"/>
        <c:smooth val="0"/>
        <c:axId val="391556480"/>
        <c:axId val="391562752"/>
      </c:lineChart>
      <c:dateAx>
        <c:axId val="391556480"/>
        <c:scaling>
          <c:orientation val="minMax"/>
        </c:scaling>
        <c:delete val="1"/>
        <c:axPos val="b"/>
        <c:numFmt formatCode="ge" sourceLinked="1"/>
        <c:majorTickMark val="none"/>
        <c:minorTickMark val="none"/>
        <c:tickLblPos val="none"/>
        <c:crossAx val="391562752"/>
        <c:crosses val="autoZero"/>
        <c:auto val="1"/>
        <c:lblOffset val="100"/>
        <c:baseTimeUnit val="years"/>
      </c:dateAx>
      <c:valAx>
        <c:axId val="3915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0.25</c:v>
                </c:pt>
                <c:pt idx="1">
                  <c:v>1.77</c:v>
                </c:pt>
                <c:pt idx="2">
                  <c:v>1.4</c:v>
                </c:pt>
                <c:pt idx="3">
                  <c:v>2.83</c:v>
                </c:pt>
                <c:pt idx="4">
                  <c:v>2.69</c:v>
                </c:pt>
              </c:numCache>
            </c:numRef>
          </c:val>
          <c:extLst xmlns:c16r2="http://schemas.microsoft.com/office/drawing/2015/06/chart">
            <c:ext xmlns:c16="http://schemas.microsoft.com/office/drawing/2014/chart" uri="{C3380CC4-5D6E-409C-BE32-E72D297353CC}">
              <c16:uniqueId val="{00000000-A693-4600-9EA0-8EFCE3D05669}"/>
            </c:ext>
          </c:extLst>
        </c:ser>
        <c:dLbls>
          <c:showLegendKey val="0"/>
          <c:showVal val="0"/>
          <c:showCatName val="0"/>
          <c:showSerName val="0"/>
          <c:showPercent val="0"/>
          <c:showBubbleSize val="0"/>
        </c:dLbls>
        <c:gapWidth val="150"/>
        <c:axId val="391716864"/>
        <c:axId val="3917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A693-4600-9EA0-8EFCE3D05669}"/>
            </c:ext>
          </c:extLst>
        </c:ser>
        <c:dLbls>
          <c:showLegendKey val="0"/>
          <c:showVal val="0"/>
          <c:showCatName val="0"/>
          <c:showSerName val="0"/>
          <c:showPercent val="0"/>
          <c:showBubbleSize val="0"/>
        </c:dLbls>
        <c:marker val="1"/>
        <c:smooth val="0"/>
        <c:axId val="391716864"/>
        <c:axId val="391718784"/>
      </c:lineChart>
      <c:dateAx>
        <c:axId val="391716864"/>
        <c:scaling>
          <c:orientation val="minMax"/>
        </c:scaling>
        <c:delete val="1"/>
        <c:axPos val="b"/>
        <c:numFmt formatCode="ge" sourceLinked="1"/>
        <c:majorTickMark val="none"/>
        <c:minorTickMark val="none"/>
        <c:tickLblPos val="none"/>
        <c:crossAx val="391718784"/>
        <c:crosses val="autoZero"/>
        <c:auto val="1"/>
        <c:lblOffset val="100"/>
        <c:baseTimeUnit val="years"/>
      </c:dateAx>
      <c:valAx>
        <c:axId val="3917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D5-4AFF-B613-472B42F654A6}"/>
            </c:ext>
          </c:extLst>
        </c:ser>
        <c:dLbls>
          <c:showLegendKey val="0"/>
          <c:showVal val="0"/>
          <c:showCatName val="0"/>
          <c:showSerName val="0"/>
          <c:showPercent val="0"/>
          <c:showBubbleSize val="0"/>
        </c:dLbls>
        <c:gapWidth val="150"/>
        <c:axId val="391762304"/>
        <c:axId val="3917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40D5-4AFF-B613-472B42F654A6}"/>
            </c:ext>
          </c:extLst>
        </c:ser>
        <c:dLbls>
          <c:showLegendKey val="0"/>
          <c:showVal val="0"/>
          <c:showCatName val="0"/>
          <c:showSerName val="0"/>
          <c:showPercent val="0"/>
          <c:showBubbleSize val="0"/>
        </c:dLbls>
        <c:marker val="1"/>
        <c:smooth val="0"/>
        <c:axId val="391762304"/>
        <c:axId val="391764224"/>
      </c:lineChart>
      <c:dateAx>
        <c:axId val="391762304"/>
        <c:scaling>
          <c:orientation val="minMax"/>
        </c:scaling>
        <c:delete val="1"/>
        <c:axPos val="b"/>
        <c:numFmt formatCode="ge" sourceLinked="1"/>
        <c:majorTickMark val="none"/>
        <c:minorTickMark val="none"/>
        <c:tickLblPos val="none"/>
        <c:crossAx val="391764224"/>
        <c:crosses val="autoZero"/>
        <c:auto val="1"/>
        <c:lblOffset val="100"/>
        <c:baseTimeUnit val="years"/>
      </c:dateAx>
      <c:valAx>
        <c:axId val="39176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7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693.26</c:v>
                </c:pt>
                <c:pt idx="1">
                  <c:v>334.25</c:v>
                </c:pt>
                <c:pt idx="2">
                  <c:v>336.05</c:v>
                </c:pt>
                <c:pt idx="3">
                  <c:v>306.32</c:v>
                </c:pt>
                <c:pt idx="4">
                  <c:v>234.13</c:v>
                </c:pt>
              </c:numCache>
            </c:numRef>
          </c:val>
          <c:extLst xmlns:c16r2="http://schemas.microsoft.com/office/drawing/2015/06/chart">
            <c:ext xmlns:c16="http://schemas.microsoft.com/office/drawing/2014/chart" uri="{C3380CC4-5D6E-409C-BE32-E72D297353CC}">
              <c16:uniqueId val="{00000000-48D7-4560-982D-D9CDFE8F921C}"/>
            </c:ext>
          </c:extLst>
        </c:ser>
        <c:dLbls>
          <c:showLegendKey val="0"/>
          <c:showVal val="0"/>
          <c:showCatName val="0"/>
          <c:showSerName val="0"/>
          <c:showPercent val="0"/>
          <c:showBubbleSize val="0"/>
        </c:dLbls>
        <c:gapWidth val="150"/>
        <c:axId val="391799552"/>
        <c:axId val="3918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48D7-4560-982D-D9CDFE8F921C}"/>
            </c:ext>
          </c:extLst>
        </c:ser>
        <c:dLbls>
          <c:showLegendKey val="0"/>
          <c:showVal val="0"/>
          <c:showCatName val="0"/>
          <c:showSerName val="0"/>
          <c:showPercent val="0"/>
          <c:showBubbleSize val="0"/>
        </c:dLbls>
        <c:marker val="1"/>
        <c:smooth val="0"/>
        <c:axId val="391799552"/>
        <c:axId val="391801472"/>
      </c:lineChart>
      <c:dateAx>
        <c:axId val="391799552"/>
        <c:scaling>
          <c:orientation val="minMax"/>
        </c:scaling>
        <c:delete val="1"/>
        <c:axPos val="b"/>
        <c:numFmt formatCode="ge" sourceLinked="1"/>
        <c:majorTickMark val="none"/>
        <c:minorTickMark val="none"/>
        <c:tickLblPos val="none"/>
        <c:crossAx val="391801472"/>
        <c:crosses val="autoZero"/>
        <c:auto val="1"/>
        <c:lblOffset val="100"/>
        <c:baseTimeUnit val="years"/>
      </c:dateAx>
      <c:valAx>
        <c:axId val="39180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7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164.05</c:v>
                </c:pt>
                <c:pt idx="1">
                  <c:v>149.16</c:v>
                </c:pt>
                <c:pt idx="2">
                  <c:v>128.47999999999999</c:v>
                </c:pt>
                <c:pt idx="3">
                  <c:v>111.75</c:v>
                </c:pt>
                <c:pt idx="4">
                  <c:v>93.8</c:v>
                </c:pt>
              </c:numCache>
            </c:numRef>
          </c:val>
          <c:extLst xmlns:c16r2="http://schemas.microsoft.com/office/drawing/2015/06/chart">
            <c:ext xmlns:c16="http://schemas.microsoft.com/office/drawing/2014/chart" uri="{C3380CC4-5D6E-409C-BE32-E72D297353CC}">
              <c16:uniqueId val="{00000000-50E7-41F4-8E91-104F16007D2F}"/>
            </c:ext>
          </c:extLst>
        </c:ser>
        <c:dLbls>
          <c:showLegendKey val="0"/>
          <c:showVal val="0"/>
          <c:showCatName val="0"/>
          <c:showSerName val="0"/>
          <c:showPercent val="0"/>
          <c:showBubbleSize val="0"/>
        </c:dLbls>
        <c:gapWidth val="150"/>
        <c:axId val="391832704"/>
        <c:axId val="3918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50E7-41F4-8E91-104F16007D2F}"/>
            </c:ext>
          </c:extLst>
        </c:ser>
        <c:dLbls>
          <c:showLegendKey val="0"/>
          <c:showVal val="0"/>
          <c:showCatName val="0"/>
          <c:showSerName val="0"/>
          <c:showPercent val="0"/>
          <c:showBubbleSize val="0"/>
        </c:dLbls>
        <c:marker val="1"/>
        <c:smooth val="0"/>
        <c:axId val="391832704"/>
        <c:axId val="391834624"/>
      </c:lineChart>
      <c:dateAx>
        <c:axId val="391832704"/>
        <c:scaling>
          <c:orientation val="minMax"/>
        </c:scaling>
        <c:delete val="1"/>
        <c:axPos val="b"/>
        <c:numFmt formatCode="ge" sourceLinked="1"/>
        <c:majorTickMark val="none"/>
        <c:minorTickMark val="none"/>
        <c:tickLblPos val="none"/>
        <c:crossAx val="391834624"/>
        <c:crosses val="autoZero"/>
        <c:auto val="1"/>
        <c:lblOffset val="100"/>
        <c:baseTimeUnit val="years"/>
      </c:dateAx>
      <c:valAx>
        <c:axId val="39183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8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95.84</c:v>
                </c:pt>
                <c:pt idx="1">
                  <c:v>100.8</c:v>
                </c:pt>
                <c:pt idx="2">
                  <c:v>105.81</c:v>
                </c:pt>
                <c:pt idx="3">
                  <c:v>107.51</c:v>
                </c:pt>
                <c:pt idx="4">
                  <c:v>107.87</c:v>
                </c:pt>
              </c:numCache>
            </c:numRef>
          </c:val>
          <c:extLst xmlns:c16r2="http://schemas.microsoft.com/office/drawing/2015/06/chart">
            <c:ext xmlns:c16="http://schemas.microsoft.com/office/drawing/2014/chart" uri="{C3380CC4-5D6E-409C-BE32-E72D297353CC}">
              <c16:uniqueId val="{00000000-9267-49BE-88E2-3BB29A0E5A0D}"/>
            </c:ext>
          </c:extLst>
        </c:ser>
        <c:dLbls>
          <c:showLegendKey val="0"/>
          <c:showVal val="0"/>
          <c:showCatName val="0"/>
          <c:showSerName val="0"/>
          <c:showPercent val="0"/>
          <c:showBubbleSize val="0"/>
        </c:dLbls>
        <c:gapWidth val="150"/>
        <c:axId val="391935488"/>
        <c:axId val="39193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9267-49BE-88E2-3BB29A0E5A0D}"/>
            </c:ext>
          </c:extLst>
        </c:ser>
        <c:dLbls>
          <c:showLegendKey val="0"/>
          <c:showVal val="0"/>
          <c:showCatName val="0"/>
          <c:showSerName val="0"/>
          <c:showPercent val="0"/>
          <c:showBubbleSize val="0"/>
        </c:dLbls>
        <c:marker val="1"/>
        <c:smooth val="0"/>
        <c:axId val="391935488"/>
        <c:axId val="391937408"/>
      </c:lineChart>
      <c:dateAx>
        <c:axId val="391935488"/>
        <c:scaling>
          <c:orientation val="minMax"/>
        </c:scaling>
        <c:delete val="1"/>
        <c:axPos val="b"/>
        <c:numFmt formatCode="ge" sourceLinked="1"/>
        <c:majorTickMark val="none"/>
        <c:minorTickMark val="none"/>
        <c:tickLblPos val="none"/>
        <c:crossAx val="391937408"/>
        <c:crosses val="autoZero"/>
        <c:auto val="1"/>
        <c:lblOffset val="100"/>
        <c:baseTimeUnit val="years"/>
      </c:dateAx>
      <c:valAx>
        <c:axId val="3919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137.94</c:v>
                </c:pt>
                <c:pt idx="1">
                  <c:v>131.5</c:v>
                </c:pt>
                <c:pt idx="2">
                  <c:v>127.27</c:v>
                </c:pt>
                <c:pt idx="3">
                  <c:v>125.59</c:v>
                </c:pt>
                <c:pt idx="4">
                  <c:v>125.76</c:v>
                </c:pt>
              </c:numCache>
            </c:numRef>
          </c:val>
          <c:extLst xmlns:c16r2="http://schemas.microsoft.com/office/drawing/2015/06/chart">
            <c:ext xmlns:c16="http://schemas.microsoft.com/office/drawing/2014/chart" uri="{C3380CC4-5D6E-409C-BE32-E72D297353CC}">
              <c16:uniqueId val="{00000000-7A6C-4D52-AEB7-C945E02D209B}"/>
            </c:ext>
          </c:extLst>
        </c:ser>
        <c:dLbls>
          <c:showLegendKey val="0"/>
          <c:showVal val="0"/>
          <c:showCatName val="0"/>
          <c:showSerName val="0"/>
          <c:showPercent val="0"/>
          <c:showBubbleSize val="0"/>
        </c:dLbls>
        <c:gapWidth val="150"/>
        <c:axId val="391993216"/>
        <c:axId val="39199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7A6C-4D52-AEB7-C945E02D209B}"/>
            </c:ext>
          </c:extLst>
        </c:ser>
        <c:dLbls>
          <c:showLegendKey val="0"/>
          <c:showVal val="0"/>
          <c:showCatName val="0"/>
          <c:showSerName val="0"/>
          <c:showPercent val="0"/>
          <c:showBubbleSize val="0"/>
        </c:dLbls>
        <c:marker val="1"/>
        <c:smooth val="0"/>
        <c:axId val="391993216"/>
        <c:axId val="391999488"/>
      </c:lineChart>
      <c:dateAx>
        <c:axId val="391993216"/>
        <c:scaling>
          <c:orientation val="minMax"/>
        </c:scaling>
        <c:delete val="1"/>
        <c:axPos val="b"/>
        <c:numFmt formatCode="ge" sourceLinked="1"/>
        <c:majorTickMark val="none"/>
        <c:minorTickMark val="none"/>
        <c:tickLblPos val="none"/>
        <c:crossAx val="391999488"/>
        <c:crosses val="autoZero"/>
        <c:auto val="1"/>
        <c:lblOffset val="100"/>
        <c:baseTimeUnit val="years"/>
      </c:dateAx>
      <c:valAx>
        <c:axId val="3919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4" zoomScaleNormal="100" workbookViewId="0">
      <selection activeCell="BL47" sqref="BL47: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埼玉県　富士見市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110886</v>
      </c>
      <c r="AM8" s="59"/>
      <c r="AN8" s="59"/>
      <c r="AO8" s="59"/>
      <c r="AP8" s="59"/>
      <c r="AQ8" s="59"/>
      <c r="AR8" s="59"/>
      <c r="AS8" s="59"/>
      <c r="AT8" s="50">
        <f>データ!$S$6</f>
        <v>19.77</v>
      </c>
      <c r="AU8" s="51"/>
      <c r="AV8" s="51"/>
      <c r="AW8" s="51"/>
      <c r="AX8" s="51"/>
      <c r="AY8" s="51"/>
      <c r="AZ8" s="51"/>
      <c r="BA8" s="51"/>
      <c r="BB8" s="52">
        <f>データ!$T$6</f>
        <v>5608.8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83.78</v>
      </c>
      <c r="J10" s="51"/>
      <c r="K10" s="51"/>
      <c r="L10" s="51"/>
      <c r="M10" s="51"/>
      <c r="N10" s="51"/>
      <c r="O10" s="62"/>
      <c r="P10" s="52">
        <f>データ!$P$6</f>
        <v>99.98</v>
      </c>
      <c r="Q10" s="52"/>
      <c r="R10" s="52"/>
      <c r="S10" s="52"/>
      <c r="T10" s="52"/>
      <c r="U10" s="52"/>
      <c r="V10" s="52"/>
      <c r="W10" s="59">
        <f>データ!$Q$6</f>
        <v>2214</v>
      </c>
      <c r="X10" s="59"/>
      <c r="Y10" s="59"/>
      <c r="Z10" s="59"/>
      <c r="AA10" s="59"/>
      <c r="AB10" s="59"/>
      <c r="AC10" s="59"/>
      <c r="AD10" s="2"/>
      <c r="AE10" s="2"/>
      <c r="AF10" s="2"/>
      <c r="AG10" s="2"/>
      <c r="AH10" s="4"/>
      <c r="AI10" s="4"/>
      <c r="AJ10" s="4"/>
      <c r="AK10" s="4"/>
      <c r="AL10" s="59">
        <f>データ!$U$6</f>
        <v>110105</v>
      </c>
      <c r="AM10" s="59"/>
      <c r="AN10" s="59"/>
      <c r="AO10" s="59"/>
      <c r="AP10" s="59"/>
      <c r="AQ10" s="59"/>
      <c r="AR10" s="59"/>
      <c r="AS10" s="59"/>
      <c r="AT10" s="50">
        <f>データ!$V$6</f>
        <v>19.7</v>
      </c>
      <c r="AU10" s="51"/>
      <c r="AV10" s="51"/>
      <c r="AW10" s="51"/>
      <c r="AX10" s="51"/>
      <c r="AY10" s="51"/>
      <c r="AZ10" s="51"/>
      <c r="BA10" s="51"/>
      <c r="BB10" s="52">
        <f>データ!$W$6</f>
        <v>5589.09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83" t="s">
        <v>30</v>
      </c>
      <c r="BM45" s="84"/>
      <c r="BN45" s="84"/>
      <c r="BO45" s="84"/>
      <c r="BP45" s="84"/>
      <c r="BQ45" s="84"/>
      <c r="BR45" s="84"/>
      <c r="BS45" s="84"/>
      <c r="BT45" s="84"/>
      <c r="BU45" s="84"/>
      <c r="BV45" s="84"/>
      <c r="BW45" s="84"/>
      <c r="BX45" s="84"/>
      <c r="BY45" s="84"/>
      <c r="BZ45" s="8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86"/>
      <c r="BM46" s="87"/>
      <c r="BN46" s="87"/>
      <c r="BO46" s="87"/>
      <c r="BP46" s="87"/>
      <c r="BQ46" s="87"/>
      <c r="BR46" s="87"/>
      <c r="BS46" s="87"/>
      <c r="BT46" s="87"/>
      <c r="BU46" s="87"/>
      <c r="BV46" s="87"/>
      <c r="BW46" s="87"/>
      <c r="BX46" s="87"/>
      <c r="BY46" s="87"/>
      <c r="BZ46" s="8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118</v>
      </c>
      <c r="BM47" s="90"/>
      <c r="BN47" s="90"/>
      <c r="BO47" s="90"/>
      <c r="BP47" s="90"/>
      <c r="BQ47" s="90"/>
      <c r="BR47" s="90"/>
      <c r="BS47" s="90"/>
      <c r="BT47" s="90"/>
      <c r="BU47" s="90"/>
      <c r="BV47" s="90"/>
      <c r="BW47" s="90"/>
      <c r="BX47" s="90"/>
      <c r="BY47" s="90"/>
      <c r="BZ47" s="9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9"/>
      <c r="BM56" s="90"/>
      <c r="BN56" s="90"/>
      <c r="BO56" s="90"/>
      <c r="BP56" s="90"/>
      <c r="BQ56" s="90"/>
      <c r="BR56" s="90"/>
      <c r="BS56" s="90"/>
      <c r="BT56" s="90"/>
      <c r="BU56" s="90"/>
      <c r="BV56" s="90"/>
      <c r="BW56" s="90"/>
      <c r="BX56" s="90"/>
      <c r="BY56" s="90"/>
      <c r="BZ56" s="9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9"/>
      <c r="BM57" s="90"/>
      <c r="BN57" s="90"/>
      <c r="BO57" s="90"/>
      <c r="BP57" s="90"/>
      <c r="BQ57" s="90"/>
      <c r="BR57" s="90"/>
      <c r="BS57" s="90"/>
      <c r="BT57" s="90"/>
      <c r="BU57" s="90"/>
      <c r="BV57" s="90"/>
      <c r="BW57" s="90"/>
      <c r="BX57" s="90"/>
      <c r="BY57" s="90"/>
      <c r="BZ57" s="9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9"/>
      <c r="BM58" s="90"/>
      <c r="BN58" s="90"/>
      <c r="BO58" s="90"/>
      <c r="BP58" s="90"/>
      <c r="BQ58" s="90"/>
      <c r="BR58" s="90"/>
      <c r="BS58" s="90"/>
      <c r="BT58" s="90"/>
      <c r="BU58" s="90"/>
      <c r="BV58" s="90"/>
      <c r="BW58" s="90"/>
      <c r="BX58" s="90"/>
      <c r="BY58" s="90"/>
      <c r="BZ58" s="9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9"/>
      <c r="BM59" s="90"/>
      <c r="BN59" s="90"/>
      <c r="BO59" s="90"/>
      <c r="BP59" s="90"/>
      <c r="BQ59" s="90"/>
      <c r="BR59" s="90"/>
      <c r="BS59" s="90"/>
      <c r="BT59" s="90"/>
      <c r="BU59" s="90"/>
      <c r="BV59" s="90"/>
      <c r="BW59" s="90"/>
      <c r="BX59" s="90"/>
      <c r="BY59" s="90"/>
      <c r="BZ59" s="9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9"/>
      <c r="BM60" s="90"/>
      <c r="BN60" s="90"/>
      <c r="BO60" s="90"/>
      <c r="BP60" s="90"/>
      <c r="BQ60" s="90"/>
      <c r="BR60" s="90"/>
      <c r="BS60" s="90"/>
      <c r="BT60" s="90"/>
      <c r="BU60" s="90"/>
      <c r="BV60" s="90"/>
      <c r="BW60" s="90"/>
      <c r="BX60" s="90"/>
      <c r="BY60" s="90"/>
      <c r="BZ60" s="9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9"/>
      <c r="BM61" s="90"/>
      <c r="BN61" s="90"/>
      <c r="BO61" s="90"/>
      <c r="BP61" s="90"/>
      <c r="BQ61" s="90"/>
      <c r="BR61" s="90"/>
      <c r="BS61" s="90"/>
      <c r="BT61" s="90"/>
      <c r="BU61" s="90"/>
      <c r="BV61" s="90"/>
      <c r="BW61" s="90"/>
      <c r="BX61" s="90"/>
      <c r="BY61" s="90"/>
      <c r="BZ61" s="9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83" t="s">
        <v>36</v>
      </c>
      <c r="BM64" s="84"/>
      <c r="BN64" s="84"/>
      <c r="BO64" s="84"/>
      <c r="BP64" s="84"/>
      <c r="BQ64" s="84"/>
      <c r="BR64" s="84"/>
      <c r="BS64" s="84"/>
      <c r="BT64" s="84"/>
      <c r="BU64" s="84"/>
      <c r="BV64" s="84"/>
      <c r="BW64" s="84"/>
      <c r="BX64" s="84"/>
      <c r="BY64" s="84"/>
      <c r="BZ64" s="8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86"/>
      <c r="BM65" s="87"/>
      <c r="BN65" s="87"/>
      <c r="BO65" s="87"/>
      <c r="BP65" s="87"/>
      <c r="BQ65" s="87"/>
      <c r="BR65" s="87"/>
      <c r="BS65" s="87"/>
      <c r="BT65" s="87"/>
      <c r="BU65" s="87"/>
      <c r="BV65" s="87"/>
      <c r="BW65" s="87"/>
      <c r="BX65" s="87"/>
      <c r="BY65" s="87"/>
      <c r="BZ65" s="8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119</v>
      </c>
      <c r="BM66" s="90"/>
      <c r="BN66" s="90"/>
      <c r="BO66" s="90"/>
      <c r="BP66" s="90"/>
      <c r="BQ66" s="90"/>
      <c r="BR66" s="90"/>
      <c r="BS66" s="90"/>
      <c r="BT66" s="90"/>
      <c r="BU66" s="90"/>
      <c r="BV66" s="90"/>
      <c r="BW66" s="90"/>
      <c r="BX66" s="90"/>
      <c r="BY66" s="90"/>
      <c r="BZ66" s="9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9"/>
      <c r="BM79" s="90"/>
      <c r="BN79" s="90"/>
      <c r="BO79" s="90"/>
      <c r="BP79" s="90"/>
      <c r="BQ79" s="90"/>
      <c r="BR79" s="90"/>
      <c r="BS79" s="90"/>
      <c r="BT79" s="90"/>
      <c r="BU79" s="90"/>
      <c r="BV79" s="90"/>
      <c r="BW79" s="90"/>
      <c r="BX79" s="90"/>
      <c r="BY79" s="90"/>
      <c r="BZ79" s="9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9"/>
      <c r="BM80" s="90"/>
      <c r="BN80" s="90"/>
      <c r="BO80" s="90"/>
      <c r="BP80" s="90"/>
      <c r="BQ80" s="90"/>
      <c r="BR80" s="90"/>
      <c r="BS80" s="90"/>
      <c r="BT80" s="90"/>
      <c r="BU80" s="90"/>
      <c r="BV80" s="90"/>
      <c r="BW80" s="90"/>
      <c r="BX80" s="90"/>
      <c r="BY80" s="90"/>
      <c r="BZ80" s="9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9"/>
      <c r="BM81" s="90"/>
      <c r="BN81" s="90"/>
      <c r="BO81" s="90"/>
      <c r="BP81" s="90"/>
      <c r="BQ81" s="90"/>
      <c r="BR81" s="90"/>
      <c r="BS81" s="90"/>
      <c r="BT81" s="90"/>
      <c r="BU81" s="90"/>
      <c r="BV81" s="90"/>
      <c r="BW81" s="90"/>
      <c r="BX81" s="90"/>
      <c r="BY81" s="90"/>
      <c r="BZ81" s="9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2"/>
      <c r="BM82" s="93"/>
      <c r="BN82" s="93"/>
      <c r="BO82" s="93"/>
      <c r="BP82" s="93"/>
      <c r="BQ82" s="93"/>
      <c r="BR82" s="93"/>
      <c r="BS82" s="93"/>
      <c r="BT82" s="93"/>
      <c r="BU82" s="93"/>
      <c r="BV82" s="93"/>
      <c r="BW82" s="93"/>
      <c r="BX82" s="93"/>
      <c r="BY82" s="93"/>
      <c r="BZ82" s="9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XPK+27GtcEhL+Foy9EUWjmKesbwFln1bH6Dhmu6mQ3rO9bz9snwmjWVwBopOCMuG4A9cJ5NSOWSP/1ZZzM3sQ==" saltValue="CMU5maY0iKZ2meewFDMXJ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EA1" workbookViewId="0">
      <selection activeCell="EE8" sqref="EE8"/>
    </sheetView>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6" t="s">
        <v>62</v>
      </c>
      <c r="I3" s="97"/>
      <c r="J3" s="97"/>
      <c r="K3" s="97"/>
      <c r="L3" s="97"/>
      <c r="M3" s="97"/>
      <c r="N3" s="97"/>
      <c r="O3" s="97"/>
      <c r="P3" s="97"/>
      <c r="Q3" s="97"/>
      <c r="R3" s="97"/>
      <c r="S3" s="97"/>
      <c r="T3" s="97"/>
      <c r="U3" s="97"/>
      <c r="V3" s="97"/>
      <c r="W3" s="98"/>
      <c r="X3" s="102" t="s">
        <v>63</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64</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c r="A4" s="28" t="s">
        <v>65</v>
      </c>
      <c r="B4" s="30"/>
      <c r="C4" s="30"/>
      <c r="D4" s="30"/>
      <c r="E4" s="30"/>
      <c r="F4" s="30"/>
      <c r="G4" s="30"/>
      <c r="H4" s="99"/>
      <c r="I4" s="100"/>
      <c r="J4" s="100"/>
      <c r="K4" s="100"/>
      <c r="L4" s="100"/>
      <c r="M4" s="100"/>
      <c r="N4" s="100"/>
      <c r="O4" s="100"/>
      <c r="P4" s="100"/>
      <c r="Q4" s="100"/>
      <c r="R4" s="100"/>
      <c r="S4" s="100"/>
      <c r="T4" s="100"/>
      <c r="U4" s="100"/>
      <c r="V4" s="100"/>
      <c r="W4" s="101"/>
      <c r="X4" s="95" t="s">
        <v>66</v>
      </c>
      <c r="Y4" s="95"/>
      <c r="Z4" s="95"/>
      <c r="AA4" s="95"/>
      <c r="AB4" s="95"/>
      <c r="AC4" s="95"/>
      <c r="AD4" s="95"/>
      <c r="AE4" s="95"/>
      <c r="AF4" s="95"/>
      <c r="AG4" s="95"/>
      <c r="AH4" s="95"/>
      <c r="AI4" s="95" t="s">
        <v>67</v>
      </c>
      <c r="AJ4" s="95"/>
      <c r="AK4" s="95"/>
      <c r="AL4" s="95"/>
      <c r="AM4" s="95"/>
      <c r="AN4" s="95"/>
      <c r="AO4" s="95"/>
      <c r="AP4" s="95"/>
      <c r="AQ4" s="95"/>
      <c r="AR4" s="95"/>
      <c r="AS4" s="95"/>
      <c r="AT4" s="95" t="s">
        <v>68</v>
      </c>
      <c r="AU4" s="95"/>
      <c r="AV4" s="95"/>
      <c r="AW4" s="95"/>
      <c r="AX4" s="95"/>
      <c r="AY4" s="95"/>
      <c r="AZ4" s="95"/>
      <c r="BA4" s="95"/>
      <c r="BB4" s="95"/>
      <c r="BC4" s="95"/>
      <c r="BD4" s="95"/>
      <c r="BE4" s="95" t="s">
        <v>69</v>
      </c>
      <c r="BF4" s="95"/>
      <c r="BG4" s="95"/>
      <c r="BH4" s="95"/>
      <c r="BI4" s="95"/>
      <c r="BJ4" s="95"/>
      <c r="BK4" s="95"/>
      <c r="BL4" s="95"/>
      <c r="BM4" s="95"/>
      <c r="BN4" s="95"/>
      <c r="BO4" s="95"/>
      <c r="BP4" s="95" t="s">
        <v>70</v>
      </c>
      <c r="BQ4" s="95"/>
      <c r="BR4" s="95"/>
      <c r="BS4" s="95"/>
      <c r="BT4" s="95"/>
      <c r="BU4" s="95"/>
      <c r="BV4" s="95"/>
      <c r="BW4" s="95"/>
      <c r="BX4" s="95"/>
      <c r="BY4" s="95"/>
      <c r="BZ4" s="95"/>
      <c r="CA4" s="95" t="s">
        <v>71</v>
      </c>
      <c r="CB4" s="95"/>
      <c r="CC4" s="95"/>
      <c r="CD4" s="95"/>
      <c r="CE4" s="95"/>
      <c r="CF4" s="95"/>
      <c r="CG4" s="95"/>
      <c r="CH4" s="95"/>
      <c r="CI4" s="95"/>
      <c r="CJ4" s="95"/>
      <c r="CK4" s="95"/>
      <c r="CL4" s="95" t="s">
        <v>72</v>
      </c>
      <c r="CM4" s="95"/>
      <c r="CN4" s="95"/>
      <c r="CO4" s="95"/>
      <c r="CP4" s="95"/>
      <c r="CQ4" s="95"/>
      <c r="CR4" s="95"/>
      <c r="CS4" s="95"/>
      <c r="CT4" s="95"/>
      <c r="CU4" s="95"/>
      <c r="CV4" s="95"/>
      <c r="CW4" s="95" t="s">
        <v>73</v>
      </c>
      <c r="CX4" s="95"/>
      <c r="CY4" s="95"/>
      <c r="CZ4" s="95"/>
      <c r="DA4" s="95"/>
      <c r="DB4" s="95"/>
      <c r="DC4" s="95"/>
      <c r="DD4" s="95"/>
      <c r="DE4" s="95"/>
      <c r="DF4" s="95"/>
      <c r="DG4" s="95"/>
      <c r="DH4" s="95" t="s">
        <v>74</v>
      </c>
      <c r="DI4" s="95"/>
      <c r="DJ4" s="95"/>
      <c r="DK4" s="95"/>
      <c r="DL4" s="95"/>
      <c r="DM4" s="95"/>
      <c r="DN4" s="95"/>
      <c r="DO4" s="95"/>
      <c r="DP4" s="95"/>
      <c r="DQ4" s="95"/>
      <c r="DR4" s="95"/>
      <c r="DS4" s="95" t="s">
        <v>75</v>
      </c>
      <c r="DT4" s="95"/>
      <c r="DU4" s="95"/>
      <c r="DV4" s="95"/>
      <c r="DW4" s="95"/>
      <c r="DX4" s="95"/>
      <c r="DY4" s="95"/>
      <c r="DZ4" s="95"/>
      <c r="EA4" s="95"/>
      <c r="EB4" s="95"/>
      <c r="EC4" s="95"/>
      <c r="ED4" s="95" t="s">
        <v>76</v>
      </c>
      <c r="EE4" s="95"/>
      <c r="EF4" s="95"/>
      <c r="EG4" s="95"/>
      <c r="EH4" s="95"/>
      <c r="EI4" s="95"/>
      <c r="EJ4" s="95"/>
      <c r="EK4" s="95"/>
      <c r="EL4" s="95"/>
      <c r="EM4" s="95"/>
      <c r="EN4" s="95"/>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112356</v>
      </c>
      <c r="D6" s="33">
        <f t="shared" si="3"/>
        <v>46</v>
      </c>
      <c r="E6" s="33">
        <f t="shared" si="3"/>
        <v>1</v>
      </c>
      <c r="F6" s="33">
        <f t="shared" si="3"/>
        <v>0</v>
      </c>
      <c r="G6" s="33">
        <f t="shared" si="3"/>
        <v>1</v>
      </c>
      <c r="H6" s="33" t="str">
        <f t="shared" si="3"/>
        <v>埼玉県　富士見市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83.78</v>
      </c>
      <c r="P6" s="34">
        <f t="shared" si="3"/>
        <v>99.98</v>
      </c>
      <c r="Q6" s="34">
        <f t="shared" si="3"/>
        <v>2214</v>
      </c>
      <c r="R6" s="34">
        <f t="shared" si="3"/>
        <v>110886</v>
      </c>
      <c r="S6" s="34">
        <f t="shared" si="3"/>
        <v>19.77</v>
      </c>
      <c r="T6" s="34">
        <f t="shared" si="3"/>
        <v>5608.8</v>
      </c>
      <c r="U6" s="34">
        <f t="shared" si="3"/>
        <v>110105</v>
      </c>
      <c r="V6" s="34">
        <f t="shared" si="3"/>
        <v>19.7</v>
      </c>
      <c r="W6" s="34">
        <f t="shared" si="3"/>
        <v>5589.09</v>
      </c>
      <c r="X6" s="35">
        <f>IF(X7="",NA(),X7)</f>
        <v>111.79</v>
      </c>
      <c r="Y6" s="35">
        <f t="shared" ref="Y6:AG6" si="4">IF(Y7="",NA(),Y7)</f>
        <v>116.44</v>
      </c>
      <c r="Z6" s="35">
        <f t="shared" si="4"/>
        <v>119.01</v>
      </c>
      <c r="AA6" s="35">
        <f t="shared" si="4"/>
        <v>119.81</v>
      </c>
      <c r="AB6" s="35">
        <f t="shared" si="4"/>
        <v>121.95</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693.26</v>
      </c>
      <c r="AU6" s="35">
        <f t="shared" ref="AU6:BC6" si="6">IF(AU7="",NA(),AU7)</f>
        <v>334.25</v>
      </c>
      <c r="AV6" s="35">
        <f t="shared" si="6"/>
        <v>336.05</v>
      </c>
      <c r="AW6" s="35">
        <f t="shared" si="6"/>
        <v>306.32</v>
      </c>
      <c r="AX6" s="35">
        <f t="shared" si="6"/>
        <v>234.13</v>
      </c>
      <c r="AY6" s="35">
        <f t="shared" si="6"/>
        <v>648.09</v>
      </c>
      <c r="AZ6" s="35">
        <f t="shared" si="6"/>
        <v>344.19</v>
      </c>
      <c r="BA6" s="35">
        <f t="shared" si="6"/>
        <v>352.05</v>
      </c>
      <c r="BB6" s="35">
        <f t="shared" si="6"/>
        <v>349.04</v>
      </c>
      <c r="BC6" s="35">
        <f t="shared" si="6"/>
        <v>337.49</v>
      </c>
      <c r="BD6" s="34" t="str">
        <f>IF(BD7="","",IF(BD7="-","【-】","【"&amp;SUBSTITUTE(TEXT(BD7,"#,##0.00"),"-","△")&amp;"】"))</f>
        <v>【264.34】</v>
      </c>
      <c r="BE6" s="35">
        <f>IF(BE7="",NA(),BE7)</f>
        <v>164.05</v>
      </c>
      <c r="BF6" s="35">
        <f t="shared" ref="BF6:BN6" si="7">IF(BF7="",NA(),BF7)</f>
        <v>149.16</v>
      </c>
      <c r="BG6" s="35">
        <f t="shared" si="7"/>
        <v>128.47999999999999</v>
      </c>
      <c r="BH6" s="35">
        <f t="shared" si="7"/>
        <v>111.75</v>
      </c>
      <c r="BI6" s="35">
        <f t="shared" si="7"/>
        <v>93.8</v>
      </c>
      <c r="BJ6" s="35">
        <f t="shared" si="7"/>
        <v>253.86</v>
      </c>
      <c r="BK6" s="35">
        <f t="shared" si="7"/>
        <v>252.09</v>
      </c>
      <c r="BL6" s="35">
        <f t="shared" si="7"/>
        <v>250.76</v>
      </c>
      <c r="BM6" s="35">
        <f t="shared" si="7"/>
        <v>254.54</v>
      </c>
      <c r="BN6" s="35">
        <f t="shared" si="7"/>
        <v>265.92</v>
      </c>
      <c r="BO6" s="34" t="str">
        <f>IF(BO7="","",IF(BO7="-","【-】","【"&amp;SUBSTITUTE(TEXT(BO7,"#,##0.00"),"-","△")&amp;"】"))</f>
        <v>【274.27】</v>
      </c>
      <c r="BP6" s="35">
        <f>IF(BP7="",NA(),BP7)</f>
        <v>95.84</v>
      </c>
      <c r="BQ6" s="35">
        <f t="shared" ref="BQ6:BY6" si="8">IF(BQ7="",NA(),BQ7)</f>
        <v>100.8</v>
      </c>
      <c r="BR6" s="35">
        <f t="shared" si="8"/>
        <v>105.81</v>
      </c>
      <c r="BS6" s="35">
        <f t="shared" si="8"/>
        <v>107.51</v>
      </c>
      <c r="BT6" s="35">
        <f t="shared" si="8"/>
        <v>107.87</v>
      </c>
      <c r="BU6" s="35">
        <f t="shared" si="8"/>
        <v>100.07</v>
      </c>
      <c r="BV6" s="35">
        <f t="shared" si="8"/>
        <v>106.22</v>
      </c>
      <c r="BW6" s="35">
        <f t="shared" si="8"/>
        <v>106.69</v>
      </c>
      <c r="BX6" s="35">
        <f t="shared" si="8"/>
        <v>106.52</v>
      </c>
      <c r="BY6" s="35">
        <f t="shared" si="8"/>
        <v>105.86</v>
      </c>
      <c r="BZ6" s="34" t="str">
        <f>IF(BZ7="","",IF(BZ7="-","【-】","【"&amp;SUBSTITUTE(TEXT(BZ7,"#,##0.00"),"-","△")&amp;"】"))</f>
        <v>【104.36】</v>
      </c>
      <c r="CA6" s="35">
        <f>IF(CA7="",NA(),CA7)</f>
        <v>137.94</v>
      </c>
      <c r="CB6" s="35">
        <f t="shared" ref="CB6:CJ6" si="9">IF(CB7="",NA(),CB7)</f>
        <v>131.5</v>
      </c>
      <c r="CC6" s="35">
        <f t="shared" si="9"/>
        <v>127.27</v>
      </c>
      <c r="CD6" s="35">
        <f t="shared" si="9"/>
        <v>125.59</v>
      </c>
      <c r="CE6" s="35">
        <f t="shared" si="9"/>
        <v>125.76</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70.64</v>
      </c>
      <c r="CM6" s="35">
        <f t="shared" ref="CM6:CU6" si="10">IF(CM7="",NA(),CM7)</f>
        <v>69.89</v>
      </c>
      <c r="CN6" s="35">
        <f t="shared" si="10"/>
        <v>71.290000000000006</v>
      </c>
      <c r="CO6" s="35">
        <f t="shared" si="10"/>
        <v>71.2</v>
      </c>
      <c r="CP6" s="35">
        <f t="shared" si="10"/>
        <v>71.58</v>
      </c>
      <c r="CQ6" s="35">
        <f t="shared" si="10"/>
        <v>62.45</v>
      </c>
      <c r="CR6" s="35">
        <f t="shared" si="10"/>
        <v>62.12</v>
      </c>
      <c r="CS6" s="35">
        <f t="shared" si="10"/>
        <v>62.26</v>
      </c>
      <c r="CT6" s="35">
        <f t="shared" si="10"/>
        <v>62.1</v>
      </c>
      <c r="CU6" s="35">
        <f t="shared" si="10"/>
        <v>62.38</v>
      </c>
      <c r="CV6" s="34" t="str">
        <f>IF(CV7="","",IF(CV7="-","【-】","【"&amp;SUBSTITUTE(TEXT(CV7,"#,##0.00"),"-","△")&amp;"】"))</f>
        <v>【60.41】</v>
      </c>
      <c r="CW6" s="35">
        <f>IF(CW7="",NA(),CW7)</f>
        <v>94.09</v>
      </c>
      <c r="CX6" s="35">
        <f t="shared" ref="CX6:DF6" si="11">IF(CX7="",NA(),CX7)</f>
        <v>94.65</v>
      </c>
      <c r="CY6" s="35">
        <f t="shared" si="11"/>
        <v>94.47</v>
      </c>
      <c r="CZ6" s="35">
        <f t="shared" si="11"/>
        <v>95.19</v>
      </c>
      <c r="DA6" s="35">
        <f t="shared" si="11"/>
        <v>95.53</v>
      </c>
      <c r="DB6" s="35">
        <f t="shared" si="11"/>
        <v>89.76</v>
      </c>
      <c r="DC6" s="35">
        <f t="shared" si="11"/>
        <v>89.45</v>
      </c>
      <c r="DD6" s="35">
        <f t="shared" si="11"/>
        <v>89.5</v>
      </c>
      <c r="DE6" s="35">
        <f t="shared" si="11"/>
        <v>89.52</v>
      </c>
      <c r="DF6" s="35">
        <f t="shared" si="11"/>
        <v>89.17</v>
      </c>
      <c r="DG6" s="34" t="str">
        <f>IF(DG7="","",IF(DG7="-","【-】","【"&amp;SUBSTITUTE(TEXT(DG7,"#,##0.00"),"-","△")&amp;"】"))</f>
        <v>【89.93】</v>
      </c>
      <c r="DH6" s="35">
        <f>IF(DH7="",NA(),DH7)</f>
        <v>48.05</v>
      </c>
      <c r="DI6" s="35">
        <f t="shared" ref="DI6:DQ6" si="12">IF(DI7="",NA(),DI7)</f>
        <v>47.23</v>
      </c>
      <c r="DJ6" s="35">
        <f t="shared" si="12"/>
        <v>48.92</v>
      </c>
      <c r="DK6" s="35">
        <f t="shared" si="12"/>
        <v>50</v>
      </c>
      <c r="DL6" s="35">
        <f t="shared" si="12"/>
        <v>49.57</v>
      </c>
      <c r="DM6" s="35">
        <f t="shared" si="12"/>
        <v>41.12</v>
      </c>
      <c r="DN6" s="35">
        <f t="shared" si="12"/>
        <v>44.91</v>
      </c>
      <c r="DO6" s="35">
        <f t="shared" si="12"/>
        <v>45.89</v>
      </c>
      <c r="DP6" s="35">
        <f t="shared" si="12"/>
        <v>46.58</v>
      </c>
      <c r="DQ6" s="35">
        <f t="shared" si="12"/>
        <v>46.99</v>
      </c>
      <c r="DR6" s="34" t="str">
        <f>IF(DR7="","",IF(DR7="-","【-】","【"&amp;SUBSTITUTE(TEXT(DR7,"#,##0.00"),"-","△")&amp;"】"))</f>
        <v>【48.12】</v>
      </c>
      <c r="DS6" s="35">
        <f>IF(DS7="",NA(),DS7)</f>
        <v>0.25</v>
      </c>
      <c r="DT6" s="35">
        <f t="shared" ref="DT6:EB6" si="13">IF(DT7="",NA(),DT7)</f>
        <v>1.77</v>
      </c>
      <c r="DU6" s="35">
        <f t="shared" si="13"/>
        <v>1.4</v>
      </c>
      <c r="DV6" s="35">
        <f t="shared" si="13"/>
        <v>2.83</v>
      </c>
      <c r="DW6" s="35">
        <f t="shared" si="13"/>
        <v>2.69</v>
      </c>
      <c r="DX6" s="35">
        <f t="shared" si="13"/>
        <v>10.9</v>
      </c>
      <c r="DY6" s="35">
        <f t="shared" si="13"/>
        <v>12.03</v>
      </c>
      <c r="DZ6" s="35">
        <f t="shared" si="13"/>
        <v>13.14</v>
      </c>
      <c r="EA6" s="35">
        <f t="shared" si="13"/>
        <v>14.45</v>
      </c>
      <c r="EB6" s="35">
        <f t="shared" si="13"/>
        <v>15.83</v>
      </c>
      <c r="EC6" s="34" t="str">
        <f>IF(EC7="","",IF(EC7="-","【-】","【"&amp;SUBSTITUTE(TEXT(EC7,"#,##0.00"),"-","△")&amp;"】"))</f>
        <v>【15.89】</v>
      </c>
      <c r="ED6" s="35">
        <f>IF(ED7="",NA(),ED7)</f>
        <v>0.74</v>
      </c>
      <c r="EE6" s="35">
        <f t="shared" ref="EE6:EM6" si="14">IF(EE7="",NA(),EE7)</f>
        <v>0.47</v>
      </c>
      <c r="EF6" s="35">
        <f t="shared" si="14"/>
        <v>0.33</v>
      </c>
      <c r="EG6" s="35">
        <f t="shared" si="14"/>
        <v>0.66</v>
      </c>
      <c r="EH6" s="35">
        <f t="shared" si="14"/>
        <v>0.53</v>
      </c>
      <c r="EI6" s="35">
        <f t="shared" si="14"/>
        <v>0.85</v>
      </c>
      <c r="EJ6" s="35">
        <f t="shared" si="14"/>
        <v>0.75</v>
      </c>
      <c r="EK6" s="35">
        <f t="shared" si="14"/>
        <v>0.95</v>
      </c>
      <c r="EL6" s="35">
        <f t="shared" si="14"/>
        <v>0.74</v>
      </c>
      <c r="EM6" s="35">
        <f t="shared" si="14"/>
        <v>0.74</v>
      </c>
      <c r="EN6" s="34" t="str">
        <f>IF(EN7="","",IF(EN7="-","【-】","【"&amp;SUBSTITUTE(TEXT(EN7,"#,##0.00"),"-","△")&amp;"】"))</f>
        <v>【0.69】</v>
      </c>
    </row>
    <row r="7" spans="1:144" s="36" customFormat="1">
      <c r="A7" s="28"/>
      <c r="B7" s="37">
        <v>2017</v>
      </c>
      <c r="C7" s="37">
        <v>112356</v>
      </c>
      <c r="D7" s="37">
        <v>46</v>
      </c>
      <c r="E7" s="37">
        <v>1</v>
      </c>
      <c r="F7" s="37">
        <v>0</v>
      </c>
      <c r="G7" s="37">
        <v>1</v>
      </c>
      <c r="H7" s="37" t="s">
        <v>105</v>
      </c>
      <c r="I7" s="37" t="s">
        <v>106</v>
      </c>
      <c r="J7" s="37" t="s">
        <v>107</v>
      </c>
      <c r="K7" s="37" t="s">
        <v>108</v>
      </c>
      <c r="L7" s="37" t="s">
        <v>109</v>
      </c>
      <c r="M7" s="37" t="s">
        <v>110</v>
      </c>
      <c r="N7" s="38" t="s">
        <v>111</v>
      </c>
      <c r="O7" s="38">
        <v>83.78</v>
      </c>
      <c r="P7" s="38">
        <v>99.98</v>
      </c>
      <c r="Q7" s="38">
        <v>2214</v>
      </c>
      <c r="R7" s="38">
        <v>110886</v>
      </c>
      <c r="S7" s="38">
        <v>19.77</v>
      </c>
      <c r="T7" s="38">
        <v>5608.8</v>
      </c>
      <c r="U7" s="38">
        <v>110105</v>
      </c>
      <c r="V7" s="38">
        <v>19.7</v>
      </c>
      <c r="W7" s="38">
        <v>5589.09</v>
      </c>
      <c r="X7" s="38">
        <v>111.79</v>
      </c>
      <c r="Y7" s="38">
        <v>116.44</v>
      </c>
      <c r="Z7" s="38">
        <v>119.01</v>
      </c>
      <c r="AA7" s="38">
        <v>119.81</v>
      </c>
      <c r="AB7" s="38">
        <v>121.95</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693.26</v>
      </c>
      <c r="AU7" s="38">
        <v>334.25</v>
      </c>
      <c r="AV7" s="38">
        <v>336.05</v>
      </c>
      <c r="AW7" s="38">
        <v>306.32</v>
      </c>
      <c r="AX7" s="38">
        <v>234.13</v>
      </c>
      <c r="AY7" s="38">
        <v>648.09</v>
      </c>
      <c r="AZ7" s="38">
        <v>344.19</v>
      </c>
      <c r="BA7" s="38">
        <v>352.05</v>
      </c>
      <c r="BB7" s="38">
        <v>349.04</v>
      </c>
      <c r="BC7" s="38">
        <v>337.49</v>
      </c>
      <c r="BD7" s="38">
        <v>264.33999999999997</v>
      </c>
      <c r="BE7" s="38">
        <v>164.05</v>
      </c>
      <c r="BF7" s="38">
        <v>149.16</v>
      </c>
      <c r="BG7" s="38">
        <v>128.47999999999999</v>
      </c>
      <c r="BH7" s="38">
        <v>111.75</v>
      </c>
      <c r="BI7" s="38">
        <v>93.8</v>
      </c>
      <c r="BJ7" s="38">
        <v>253.86</v>
      </c>
      <c r="BK7" s="38">
        <v>252.09</v>
      </c>
      <c r="BL7" s="38">
        <v>250.76</v>
      </c>
      <c r="BM7" s="38">
        <v>254.54</v>
      </c>
      <c r="BN7" s="38">
        <v>265.92</v>
      </c>
      <c r="BO7" s="38">
        <v>274.27</v>
      </c>
      <c r="BP7" s="38">
        <v>95.84</v>
      </c>
      <c r="BQ7" s="38">
        <v>100.8</v>
      </c>
      <c r="BR7" s="38">
        <v>105.81</v>
      </c>
      <c r="BS7" s="38">
        <v>107.51</v>
      </c>
      <c r="BT7" s="38">
        <v>107.87</v>
      </c>
      <c r="BU7" s="38">
        <v>100.07</v>
      </c>
      <c r="BV7" s="38">
        <v>106.22</v>
      </c>
      <c r="BW7" s="38">
        <v>106.69</v>
      </c>
      <c r="BX7" s="38">
        <v>106.52</v>
      </c>
      <c r="BY7" s="38">
        <v>105.86</v>
      </c>
      <c r="BZ7" s="38">
        <v>104.36</v>
      </c>
      <c r="CA7" s="38">
        <v>137.94</v>
      </c>
      <c r="CB7" s="38">
        <v>131.5</v>
      </c>
      <c r="CC7" s="38">
        <v>127.27</v>
      </c>
      <c r="CD7" s="38">
        <v>125.59</v>
      </c>
      <c r="CE7" s="38">
        <v>125.76</v>
      </c>
      <c r="CF7" s="38">
        <v>164.93</v>
      </c>
      <c r="CG7" s="38">
        <v>155.22999999999999</v>
      </c>
      <c r="CH7" s="38">
        <v>154.91999999999999</v>
      </c>
      <c r="CI7" s="38">
        <v>155.80000000000001</v>
      </c>
      <c r="CJ7" s="38">
        <v>158.58000000000001</v>
      </c>
      <c r="CK7" s="38">
        <v>165.71</v>
      </c>
      <c r="CL7" s="38">
        <v>70.64</v>
      </c>
      <c r="CM7" s="38">
        <v>69.89</v>
      </c>
      <c r="CN7" s="38">
        <v>71.290000000000006</v>
      </c>
      <c r="CO7" s="38">
        <v>71.2</v>
      </c>
      <c r="CP7" s="38">
        <v>71.58</v>
      </c>
      <c r="CQ7" s="38">
        <v>62.45</v>
      </c>
      <c r="CR7" s="38">
        <v>62.12</v>
      </c>
      <c r="CS7" s="38">
        <v>62.26</v>
      </c>
      <c r="CT7" s="38">
        <v>62.1</v>
      </c>
      <c r="CU7" s="38">
        <v>62.38</v>
      </c>
      <c r="CV7" s="38">
        <v>60.41</v>
      </c>
      <c r="CW7" s="38">
        <v>94.09</v>
      </c>
      <c r="CX7" s="38">
        <v>94.65</v>
      </c>
      <c r="CY7" s="38">
        <v>94.47</v>
      </c>
      <c r="CZ7" s="38">
        <v>95.19</v>
      </c>
      <c r="DA7" s="38">
        <v>95.53</v>
      </c>
      <c r="DB7" s="38">
        <v>89.76</v>
      </c>
      <c r="DC7" s="38">
        <v>89.45</v>
      </c>
      <c r="DD7" s="38">
        <v>89.5</v>
      </c>
      <c r="DE7" s="38">
        <v>89.52</v>
      </c>
      <c r="DF7" s="38">
        <v>89.17</v>
      </c>
      <c r="DG7" s="38">
        <v>89.93</v>
      </c>
      <c r="DH7" s="38">
        <v>48.05</v>
      </c>
      <c r="DI7" s="38">
        <v>47.23</v>
      </c>
      <c r="DJ7" s="38">
        <v>48.92</v>
      </c>
      <c r="DK7" s="38">
        <v>50</v>
      </c>
      <c r="DL7" s="38">
        <v>49.57</v>
      </c>
      <c r="DM7" s="38">
        <v>41.12</v>
      </c>
      <c r="DN7" s="38">
        <v>44.91</v>
      </c>
      <c r="DO7" s="38">
        <v>45.89</v>
      </c>
      <c r="DP7" s="38">
        <v>46.58</v>
      </c>
      <c r="DQ7" s="38">
        <v>46.99</v>
      </c>
      <c r="DR7" s="38">
        <v>48.12</v>
      </c>
      <c r="DS7" s="38">
        <v>0.25</v>
      </c>
      <c r="DT7" s="38">
        <v>1.77</v>
      </c>
      <c r="DU7" s="38">
        <v>1.4</v>
      </c>
      <c r="DV7" s="38">
        <v>2.83</v>
      </c>
      <c r="DW7" s="38">
        <v>2.69</v>
      </c>
      <c r="DX7" s="38">
        <v>10.9</v>
      </c>
      <c r="DY7" s="38">
        <v>12.03</v>
      </c>
      <c r="DZ7" s="38">
        <v>13.14</v>
      </c>
      <c r="EA7" s="38">
        <v>14.45</v>
      </c>
      <c r="EB7" s="38">
        <v>15.83</v>
      </c>
      <c r="EC7" s="38">
        <v>15.89</v>
      </c>
      <c r="ED7" s="38">
        <v>0.74</v>
      </c>
      <c r="EE7" s="38">
        <v>0.47</v>
      </c>
      <c r="EF7" s="38">
        <v>0.33</v>
      </c>
      <c r="EG7" s="38">
        <v>0.66</v>
      </c>
      <c r="EH7" s="38">
        <v>0.53</v>
      </c>
      <c r="EI7" s="38">
        <v>0.85</v>
      </c>
      <c r="EJ7" s="38">
        <v>0.75</v>
      </c>
      <c r="EK7" s="38">
        <v>0.95</v>
      </c>
      <c r="EL7" s="38">
        <v>0.74</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IRWS3161</cp:lastModifiedBy>
  <cp:lastPrinted>2019-01-31T00:48:07Z</cp:lastPrinted>
  <dcterms:created xsi:type="dcterms:W3CDTF">2018-12-03T08:28:54Z</dcterms:created>
  <dcterms:modified xsi:type="dcterms:W3CDTF">2019-01-31T00:48:09Z</dcterms:modified>
  <cp:category/>
</cp:coreProperties>
</file>