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20\Desktop\経営比較分析表\"/>
    </mc:Choice>
  </mc:AlternateContent>
  <workbookProtection workbookAlgorithmName="SHA-512" workbookHashValue="QOd5Lj3TRqq9lfPLjgZiYs6DOmlX0mJeDfjHW2UuKLWHXVGGPXri6UKFqK+F17VG8K3Frj80xvCWoZjt7Cegwg==" workbookSaltValue="kqH2Qp331DhBx8iDuzlS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<sst xmlns="http://schemas.openxmlformats.org/spreadsheetml/2006/main" count="245" uniqueCount="127">
  <si>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</si>
  <si>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</si>
  <si>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</si>
  <si>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</si>
  <si>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</si>
  <si>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</si>
  <si>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</si>
  <si>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</si>
  <si>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</si>
  <si>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</si>
  <si>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</si>
  <si>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</si>
  <si>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</si>
  <si>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</si>
  <si>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</si>
  <si>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</si>
  <si>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</si>
  <si>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</si>
  <si>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</si>
  <si>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</si>
  <si>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</si>
  <si>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</si>
  <si>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</si>
  <si>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</si>
  <si>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</si>
  <si>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</si>
  <si>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</si>
  <si>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</si>
  <si>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</si>
  <si>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</si>
  <si>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</si>
  <si>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</si>
  <si>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</si>
  <si>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</si>
  <si>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</si>
  <si>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</si>
  <si>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</si>
  <si>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</si>
  <si>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</si>
  <si>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</si>
  <si>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</si>
  <si>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</si>
  <si>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</si>
  <si>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</si>
  <si>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</si>
  <si>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</si>
  <si>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</si>
  <si>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</si>
  <si>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</si>
  <si>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</si>
  <si>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</si>
  <si>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</si>
  <si>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</si>
  <si>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</si>
  <si>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</si>
  <si>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</si>
  <si>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</si>
  <si>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</si>
  <si>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</si>
  <si>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</si>
  <si>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</si>
  <si>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</si>
  <si>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</si>
  <si>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</si>
  <si>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</si>
  <si>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</si>
  <si>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</si>
  <si>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</si>
  <si>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</si>
  <si>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</si>
  <si>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</si>
  <si>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</si>
  <si>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</si>
  <si>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</si>
  <si>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</si>
  <si>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</si>
  <si>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</si>
  <si>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</si>
  <si>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</si>
  <si>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</si>
  <si>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</si>
  <si>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</si>
  <si>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</si>
  <si>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</si>
  <si>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</si>
  <si>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</si>
  <si>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</si>
  <si>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</si>
  <si>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</si>
  <si>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</si>
  <si>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</si>
  <si>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</si>
  <si>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</si>
  <si>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</si>
  <si>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</si>
  <si>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</si>
  <si>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</si>
  <si>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</si>
  <si>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</si>
  <si>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</si>
  <si>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</si>
  <si>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</si>
  <si>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</si>
  <si>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</si>
  <si>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</si>
  <si>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</si>
  <si>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</si>
  <si>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</si>
  <si>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</si>
  <si>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</si>
  <si>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</si>
  <si>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</si>
  <si>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</si>
  <si>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</si>
  <si>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</si>
  <si>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</si>
  <si>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</si>
  <si>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</si>
  <si>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</si>
  <si>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</si>
  <si>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</si>
  <si>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</si>
  <si>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</si>
  <si>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</si>
  <si>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供用開始から経過年数が約２５年であり、耐用年数を勘案すると、現在は老朽化対策の緊急性は高くなく、原則として更新は発生していない。</t>
    <rPh sb="1" eb="2">
      <t>カン</t>
    </rPh>
    <rPh sb="2" eb="3">
      <t>キョ</t>
    </rPh>
    <rPh sb="3" eb="5">
      <t>カイゼン</t>
    </rPh>
    <rPh sb="5" eb="6">
      <t>リツ</t>
    </rPh>
    <rPh sb="8" eb="10">
      <t>キョウヨウ</t>
    </rPh>
    <rPh sb="10" eb="12">
      <t>カイシ</t>
    </rPh>
    <rPh sb="14" eb="16">
      <t>ケイカ</t>
    </rPh>
    <rPh sb="16" eb="18">
      <t>ネンスウ</t>
    </rPh>
    <rPh sb="19" eb="20">
      <t>ヤク</t>
    </rPh>
    <rPh sb="22" eb="23">
      <t>ネン</t>
    </rPh>
    <rPh sb="27" eb="29">
      <t>タイヨウ</t>
    </rPh>
    <rPh sb="29" eb="31">
      <t>ネンスウ</t>
    </rPh>
    <rPh sb="32" eb="34">
      <t>カンアン</t>
    </rPh>
    <rPh sb="38" eb="40">
      <t>ゲンザイ</t>
    </rPh>
    <rPh sb="41" eb="44">
      <t>ロウキュウカ</t>
    </rPh>
    <rPh sb="44" eb="46">
      <t>タイサク</t>
    </rPh>
    <rPh sb="47" eb="50">
      <t>キンキュウセイ</t>
    </rPh>
    <rPh sb="51" eb="52">
      <t>タカ</t>
    </rPh>
    <rPh sb="56" eb="58">
      <t>ゲンソク</t>
    </rPh>
    <rPh sb="61" eb="63">
      <t>コウシン</t>
    </rPh>
    <rPh sb="64" eb="66">
      <t>ハッセイ</t>
    </rPh>
    <phoneticPr fontId="4"/>
  </si>
  <si>
    <t>　地方公営企業法を適用に向けて作業を進めており、今後は、財務諸表の作成を通じて経営状況・資産を正確に把握するとともにストックマネジメント計画の策定に取り組み、経営健全化を図る。</t>
    <phoneticPr fontId="4"/>
  </si>
  <si>
    <t>①収益的収支比率
　適正値である１００％を下回っており、単年度収支が赤字の状況が続いているが、資本費が除々に減少してきていることに伴い、当該比率は改善傾向にある。今後も同様の傾向を見込んでいる。
④企業債残高対事業規模比率
　類似団体より低い水準となっている。これは、管渠の整備が完了していることから新規の借入がなく、企業債残高が減少していることによる。
⑤経費回収率
　資本費が除々に減少してきていることに伴い、当該回収率はやや改善傾向にある。今後も同様の傾向を見込んでいる。
⑥汚水処理原価
　汚水１㎥あたりの処理経費で、１５０円を超えるものは一般会計が負担することとしている。
⑧水洗化率
　全国平均及び類似団体平均値よりも高い状態であるが、引き続き水洗化指導を実施し、使用料収入の確保を目指す。</t>
    <rPh sb="1" eb="4">
      <t>シュウエキテキ</t>
    </rPh>
    <rPh sb="4" eb="6">
      <t>シュウシ</t>
    </rPh>
    <rPh sb="6" eb="8">
      <t>ヒリツ</t>
    </rPh>
    <rPh sb="100" eb="102">
      <t>キギョウ</t>
    </rPh>
    <rPh sb="102" eb="103">
      <t>サイ</t>
    </rPh>
    <rPh sb="103" eb="105">
      <t>ザンダカ</t>
    </rPh>
    <rPh sb="105" eb="106">
      <t>タイ</t>
    </rPh>
    <rPh sb="106" eb="108">
      <t>ジギョウ</t>
    </rPh>
    <rPh sb="108" eb="110">
      <t>キボ</t>
    </rPh>
    <rPh sb="110" eb="112">
      <t>ヒリツ</t>
    </rPh>
    <rPh sb="114" eb="116">
      <t>ルイジ</t>
    </rPh>
    <rPh sb="116" eb="118">
      <t>ダンタイ</t>
    </rPh>
    <rPh sb="120" eb="121">
      <t>ヒク</t>
    </rPh>
    <rPh sb="122" eb="124">
      <t>スイジュン</t>
    </rPh>
    <rPh sb="135" eb="136">
      <t>カン</t>
    </rPh>
    <rPh sb="136" eb="137">
      <t>キョ</t>
    </rPh>
    <rPh sb="138" eb="140">
      <t>セイビ</t>
    </rPh>
    <rPh sb="141" eb="143">
      <t>カンリョウ</t>
    </rPh>
    <rPh sb="151" eb="153">
      <t>シンキ</t>
    </rPh>
    <rPh sb="154" eb="156">
      <t>カリイレ</t>
    </rPh>
    <rPh sb="160" eb="162">
      <t>キギョウ</t>
    </rPh>
    <rPh sb="162" eb="163">
      <t>サイ</t>
    </rPh>
    <rPh sb="163" eb="165">
      <t>ザンダカ</t>
    </rPh>
    <rPh sb="166" eb="168">
      <t>ゲンショウ</t>
    </rPh>
    <rPh sb="181" eb="183">
      <t>ケイヒ</t>
    </rPh>
    <rPh sb="183" eb="185">
      <t>カイシュウ</t>
    </rPh>
    <rPh sb="185" eb="186">
      <t>リツ</t>
    </rPh>
    <rPh sb="244" eb="246">
      <t>オスイ</t>
    </rPh>
    <rPh sb="246" eb="248">
      <t>ショリ</t>
    </rPh>
    <rPh sb="248" eb="250">
      <t>ゲンカ</t>
    </rPh>
    <rPh sb="252" eb="254">
      <t>オスイ</t>
    </rPh>
    <rPh sb="260" eb="262">
      <t>ショリ</t>
    </rPh>
    <rPh sb="262" eb="264">
      <t>ケイヒ</t>
    </rPh>
    <rPh sb="269" eb="270">
      <t>エン</t>
    </rPh>
    <rPh sb="271" eb="272">
      <t>コ</t>
    </rPh>
    <rPh sb="277" eb="279">
      <t>イッパン</t>
    </rPh>
    <rPh sb="279" eb="281">
      <t>カイケイ</t>
    </rPh>
    <rPh sb="282" eb="284">
      <t>フタン</t>
    </rPh>
    <rPh sb="297" eb="300">
      <t>スイセンカ</t>
    </rPh>
    <rPh sb="300" eb="301">
      <t>リツ</t>
    </rPh>
    <rPh sb="303" eb="305">
      <t>ゼンコク</t>
    </rPh>
    <rPh sb="305" eb="307">
      <t>ヘイキン</t>
    </rPh>
    <rPh sb="307" eb="308">
      <t>オヨ</t>
    </rPh>
    <rPh sb="309" eb="311">
      <t>ルイジ</t>
    </rPh>
    <rPh sb="311" eb="313">
      <t>ダンタイ</t>
    </rPh>
    <rPh sb="313" eb="315">
      <t>ヘイキン</t>
    </rPh>
    <rPh sb="315" eb="316">
      <t>チ</t>
    </rPh>
    <rPh sb="319" eb="320">
      <t>タカ</t>
    </rPh>
    <rPh sb="321" eb="323">
      <t>ジョウタイ</t>
    </rPh>
    <rPh sb="328" eb="329">
      <t>ヒ</t>
    </rPh>
    <rPh sb="330" eb="331">
      <t>ツヅ</t>
    </rPh>
    <rPh sb="332" eb="335">
      <t>スイセンカ</t>
    </rPh>
    <rPh sb="335" eb="337">
      <t>シドウ</t>
    </rPh>
    <rPh sb="338" eb="340">
      <t>ジッシ</t>
    </rPh>
    <rPh sb="342" eb="345">
      <t>シヨウリョウ</t>
    </rPh>
    <rPh sb="345" eb="347">
      <t>シュウニュウ</t>
    </rPh>
    <rPh sb="348" eb="350">
      <t>カクホ</t>
    </rPh>
    <rPh sb="351" eb="35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</si>
</sst>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2A-4A1C-8A34-96BEE26396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E72A-4A1C-8A34-96BEE26396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E-4A91-824A-BC8C802934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F55E-4A91-824A-BC8C802934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93.35</c:v>
                </c:pt>
                <c:pt idx="1">
                  <c:v>93.23</c:v>
                </c:pt>
                <c:pt idx="2">
                  <c:v>93.23</c:v>
                </c:pt>
                <c:pt idx="3">
                  <c:v>93.17</c:v>
                </c:pt>
                <c:pt idx="4">
                  <c:v>100</c:v>
                </c:pt>
              </c:numCache>
            </c:numRef>
          </c:val>
          <c:extLst>
            <c:ext xmlns:c16="http://schemas.microsoft.com/office/drawing/2014/chart" uri="{C3380CC4-5D6E-409C-BE32-E72D297353CC}">
              <c16:uniqueId val="{00000000-B00A-491D-8A9C-9883E22A37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00A-491D-8A9C-9883E22A37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73.7</c:v>
                </c:pt>
                <c:pt idx="1">
                  <c:v>75.86</c:v>
                </c:pt>
                <c:pt idx="2">
                  <c:v>76.09</c:v>
                </c:pt>
                <c:pt idx="3">
                  <c:v>76.33</c:v>
                </c:pt>
                <c:pt idx="4">
                  <c:v>82.09</c:v>
                </c:pt>
              </c:numCache>
            </c:numRef>
          </c:val>
          <c:extLst>
            <c:ext xmlns:c16="http://schemas.microsoft.com/office/drawing/2014/chart" uri="{C3380CC4-5D6E-409C-BE32-E72D297353CC}">
              <c16:uniqueId val="{00000000-B907-4ED5-855D-566BBF9E53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7-4ED5-855D-566BBF9E53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71-419D-85F1-70D7BC9D4D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1-419D-85F1-70D7BC9D4D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5F-45DD-8CD4-6C51B04F02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F-45DD-8CD4-6C51B04F02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E5-4617-B3E7-8E2A7B0C33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5-4617-B3E7-8E2A7B0C33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3-48EF-926B-C370989950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3-48EF-926B-C370989950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767.69</c:v>
                </c:pt>
                <c:pt idx="1">
                  <c:v>643.80999999999995</c:v>
                </c:pt>
                <c:pt idx="2">
                  <c:v>554.59</c:v>
                </c:pt>
                <c:pt idx="3">
                  <c:v>446.67</c:v>
                </c:pt>
                <c:pt idx="4">
                  <c:v>289.04000000000002</c:v>
                </c:pt>
              </c:numCache>
            </c:numRef>
          </c:val>
          <c:extLst>
            <c:ext xmlns:c16="http://schemas.microsoft.com/office/drawing/2014/chart" uri="{C3380CC4-5D6E-409C-BE32-E72D297353CC}">
              <c16:uniqueId val="{00000000-9287-450A-ACB8-F43C97CCEF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9287-450A-ACB8-F43C97CCEF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68.63</c:v>
                </c:pt>
                <c:pt idx="1">
                  <c:v>70.12</c:v>
                </c:pt>
                <c:pt idx="2">
                  <c:v>70.930000000000007</c:v>
                </c:pt>
                <c:pt idx="3">
                  <c:v>71.2</c:v>
                </c:pt>
                <c:pt idx="4">
                  <c:v>78.8</c:v>
                </c:pt>
              </c:numCache>
            </c:numRef>
          </c:val>
          <c:extLst>
            <c:ext xmlns:c16="http://schemas.microsoft.com/office/drawing/2014/chart" uri="{C3380CC4-5D6E-409C-BE32-E72D297353CC}">
              <c16:uniqueId val="{00000000-97DD-4A48-BF56-854BA60D24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97DD-4A48-BF56-854BA60D24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D2EF-448D-98AD-198C7C233F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D2EF-448D-98AD-198C7C233F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新座市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165486</v>
      </c>
      <c r="AM8" s="49"/>
      <c r="AN8" s="49"/>
      <c r="AO8" s="49"/>
      <c r="AP8" s="49"/>
      <c r="AQ8" s="49"/>
      <c r="AR8" s="49"/>
      <c r="AS8" s="49"/>
      <c r="AT8" s="44">
        <f>データ!T6</f>
        <v>22.78</v>
      </c>
      <c r="AU8" s="44"/>
      <c r="AV8" s="44"/>
      <c r="AW8" s="44"/>
      <c r="AX8" s="44"/>
      <c r="AY8" s="44"/>
      <c r="AZ8" s="44"/>
      <c r="BA8" s="44"/>
      <c r="BB8" s="44">
        <f>データ!U6</f>
        <v>7264.53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1.53</v>
      </c>
      <c r="Q10" s="44"/>
      <c r="R10" s="44"/>
      <c r="S10" s="44"/>
      <c r="T10" s="44"/>
      <c r="U10" s="44"/>
      <c r="V10" s="44"/>
      <c r="W10" s="44">
        <f>データ!Q6</f>
        <v>97.06</v>
      </c>
      <c r="X10" s="44"/>
      <c r="Y10" s="44"/>
      <c r="Z10" s="44"/>
      <c r="AA10" s="44"/>
      <c r="AB10" s="44"/>
      <c r="AC10" s="44"/>
      <c r="AD10" s="49">
        <f>データ!R6</f>
        <v>1609</v>
      </c>
      <c r="AE10" s="49"/>
      <c r="AF10" s="49"/>
      <c r="AG10" s="49"/>
      <c r="AH10" s="49"/>
      <c r="AI10" s="49"/>
      <c r="AJ10" s="49"/>
      <c r="AK10" s="2"/>
      <c r="AL10" s="49">
        <f>データ!V6</f>
        <v>2540</v>
      </c>
      <c r="AM10" s="49"/>
      <c r="AN10" s="49"/>
      <c r="AO10" s="49"/>
      <c r="AP10" s="49"/>
      <c r="AQ10" s="49"/>
      <c r="AR10" s="49"/>
      <c r="AS10" s="49"/>
      <c r="AT10" s="44">
        <f>データ!W6</f>
        <v>0.34</v>
      </c>
      <c r="AU10" s="44"/>
      <c r="AV10" s="44"/>
      <c r="AW10" s="44"/>
      <c r="AX10" s="44"/>
      <c r="AY10" s="44"/>
      <c r="AZ10" s="44"/>
      <c r="BA10" s="44"/>
      <c r="BB10" s="44">
        <f>データ!X6</f>
        <v>7470.59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w+adpRqxKXsEUiCGRxABT7PRST2Hur+aX454aE9NU3j8iYGTJCYAOnAzl2lHZPGWfY9GdYHLh9r1t14P4Xvmsw==" saltValue="TT3iDKDJn3Q9Q+0MeoMR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112305</v>
      </c>
      <c r="D6" s="32">
        <f t="shared" si="3"/>
        <v>47</v>
      </c>
      <c r="E6" s="32">
        <f t="shared" si="3"/>
        <v>17</v>
      </c>
      <c r="F6" s="32">
        <f t="shared" si="3"/>
        <v>4</v>
      </c>
      <c r="G6" s="32">
        <f t="shared" si="3"/>
        <v>0</v>
      </c>
      <c r="H6" s="32" t="str">
        <f t="shared" si="3"/>
        <v>埼玉県　新座市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1.53</v>
      </c>
      <c r="Q6" s="33">
        <f t="shared" si="3"/>
        <v>97.06</v>
      </c>
      <c r="R6" s="33">
        <f t="shared" si="3"/>
        <v>1609</v>
      </c>
      <c r="S6" s="33">
        <f t="shared" si="3"/>
        <v>165486</v>
      </c>
      <c r="T6" s="33">
        <f t="shared" si="3"/>
        <v>22.78</v>
      </c>
      <c r="U6" s="33">
        <f t="shared" si="3"/>
        <v>7264.53</v>
      </c>
      <c r="V6" s="33">
        <f t="shared" si="3"/>
        <v>2540</v>
      </c>
      <c r="W6" s="33">
        <f t="shared" si="3"/>
        <v>0.34</v>
      </c>
      <c r="X6" s="33">
        <f t="shared" si="3"/>
        <v>7470.59</v>
      </c>
      <c r="Y6" s="34">
        <f>IF(Y7="",NA(),Y7)</f>
        <v>73.7</v>
      </c>
      <c r="Z6" s="34">
        <f t="shared" ref="Z6:AH6" si="4">IF(Z7="",NA(),Z7)</f>
        <v>75.86</v>
      </c>
      <c r="AA6" s="34">
        <f t="shared" si="4"/>
        <v>76.09</v>
      </c>
      <c r="AB6" s="34">
        <f t="shared" si="4"/>
        <v>76.33</v>
      </c>
      <c r="AC6" s="34">
        <f t="shared" si="4"/>
        <v>82.09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767.69</v>
      </c>
      <c r="BG6" s="34">
        <f t="shared" ref="BG6:BO6" si="7">IF(BG7="",NA(),BG7)</f>
        <v>643.80999999999995</v>
      </c>
      <c r="BH6" s="34">
        <f t="shared" si="7"/>
        <v>554.59</v>
      </c>
      <c r="BI6" s="34">
        <f t="shared" si="7"/>
        <v>446.67</v>
      </c>
      <c r="BJ6" s="34">
        <f t="shared" si="7"/>
        <v>289.04000000000002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68.63</v>
      </c>
      <c r="BR6" s="34">
        <f t="shared" ref="BR6:BZ6" si="8">IF(BR7="",NA(),BR7)</f>
        <v>70.12</v>
      </c>
      <c r="BS6" s="34">
        <f t="shared" si="8"/>
        <v>70.930000000000007</v>
      </c>
      <c r="BT6" s="34">
        <f t="shared" si="8"/>
        <v>71.2</v>
      </c>
      <c r="BU6" s="34">
        <f t="shared" si="8"/>
        <v>78.8</v>
      </c>
      <c r="BV6" s="34">
        <f t="shared" si="8"/>
        <v>64.63</v>
      </c>
      <c r="BW6" s="34">
        <f t="shared" si="8"/>
        <v>66.56</v>
      </c>
      <c r="BX6" s="34">
        <f t="shared" si="8"/>
        <v>66.22</v>
      </c>
      <c r="BY6" s="34">
        <f t="shared" si="8"/>
        <v>69.87</v>
      </c>
      <c r="BZ6" s="34">
        <f t="shared" si="8"/>
        <v>74.3</v>
      </c>
      <c r="CA6" s="33" t="str">
        <f>IF(CA7="","",IF(CA7="-","【-】","【"&amp;SUBSTITUTE(TEXT(CA7,"#,##0.00"),"-","△")&amp;"】"))</f>
        <v>【75.58】</v>
      </c>
      <c r="CB6" s="34">
        <f>IF(CB7="",NA(),CB7)</f>
        <v>150</v>
      </c>
      <c r="CC6" s="34">
        <f t="shared" ref="CC6:CK6" si="9">IF(CC7="",NA(),CC7)</f>
        <v>150</v>
      </c>
      <c r="CD6" s="34">
        <f t="shared" si="9"/>
        <v>150</v>
      </c>
      <c r="CE6" s="34">
        <f t="shared" si="9"/>
        <v>150</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93.35</v>
      </c>
      <c r="CY6" s="34">
        <f t="shared" ref="CY6:DG6" si="11">IF(CY7="",NA(),CY7)</f>
        <v>93.23</v>
      </c>
      <c r="CZ6" s="34">
        <f t="shared" si="11"/>
        <v>93.23</v>
      </c>
      <c r="DA6" s="34">
        <f t="shared" si="11"/>
        <v>93.17</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112305</v>
      </c>
      <c r="D7" s="36">
        <v>47</v>
      </c>
      <c r="E7" s="36">
        <v>17</v>
      </c>
      <c r="F7" s="36">
        <v>4</v>
      </c>
      <c r="G7" s="36">
        <v>0</v>
      </c>
      <c r="H7" s="36" t="s">
        <v>111</v>
      </c>
      <c r="I7" s="36" t="s">
        <v>112</v>
      </c>
      <c r="J7" s="36" t="s">
        <v>113</v>
      </c>
      <c r="K7" s="36" t="s">
        <v>114</v>
      </c>
      <c r="L7" s="36" t="s">
        <v>115</v>
      </c>
      <c r="M7" s="36" t="s">
        <v>116</v>
      </c>
      <c r="N7" s="37" t="s">
        <v>117</v>
      </c>
      <c r="O7" s="37" t="s">
        <v>118</v>
      </c>
      <c r="P7" s="37">
        <v>1.53</v>
      </c>
      <c r="Q7" s="37">
        <v>97.06</v>
      </c>
      <c r="R7" s="37">
        <v>1609</v>
      </c>
      <c r="S7" s="37">
        <v>165486</v>
      </c>
      <c r="T7" s="37">
        <v>22.78</v>
      </c>
      <c r="U7" s="37">
        <v>7264.53</v>
      </c>
      <c r="V7" s="37">
        <v>2540</v>
      </c>
      <c r="W7" s="37">
        <v>0.34</v>
      </c>
      <c r="X7" s="37">
        <v>7470.59</v>
      </c>
      <c r="Y7" s="37">
        <v>73.7</v>
      </c>
      <c r="Z7" s="37">
        <v>75.86</v>
      </c>
      <c r="AA7" s="37">
        <v>76.09</v>
      </c>
      <c r="AB7" s="37">
        <v>76.33</v>
      </c>
      <c r="AC7" s="37">
        <v>82.09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767.69</v>
      </c>
      <c r="BG7" s="37">
        <v>643.80999999999995</v>
      </c>
      <c r="BH7" s="37">
        <v>554.59</v>
      </c>
      <c r="BI7" s="37">
        <v>446.67</v>
      </c>
      <c r="BJ7" s="37">
        <v>289.04000000000002</v>
      </c>
      <c r="BK7" s="37">
        <v>1569.13</v>
      </c>
      <c r="BL7" s="37">
        <v>1436</v>
      </c>
      <c r="BM7" s="37">
        <v>1434.89</v>
      </c>
      <c r="BN7" s="37">
        <v>1298.9100000000001</v>
      </c>
      <c r="BO7" s="37">
        <v>1243.71</v>
      </c>
      <c r="BP7" s="37">
        <v>1225.44</v>
      </c>
      <c r="BQ7" s="37">
        <v>68.63</v>
      </c>
      <c r="BR7" s="37">
        <v>70.12</v>
      </c>
      <c r="BS7" s="37">
        <v>70.930000000000007</v>
      </c>
      <c r="BT7" s="37">
        <v>71.2</v>
      </c>
      <c r="BU7" s="37">
        <v>78.8</v>
      </c>
      <c r="BV7" s="37">
        <v>64.63</v>
      </c>
      <c r="BW7" s="37">
        <v>66.56</v>
      </c>
      <c r="BX7" s="37">
        <v>66.22</v>
      </c>
      <c r="BY7" s="37">
        <v>69.87</v>
      </c>
      <c r="BZ7" s="37">
        <v>74.3</v>
      </c>
      <c r="CA7" s="37">
        <v>75.58</v>
      </c>
      <c r="CB7" s="37">
        <v>150</v>
      </c>
      <c r="CC7" s="37">
        <v>150</v>
      </c>
      <c r="CD7" s="37">
        <v>150</v>
      </c>
      <c r="CE7" s="37">
        <v>150</v>
      </c>
      <c r="CF7" s="37">
        <v>150</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93.35</v>
      </c>
      <c r="CY7" s="37">
        <v>93.23</v>
      </c>
      <c r="CZ7" s="37">
        <v>93.23</v>
      </c>
      <c r="DA7" s="37">
        <v>93.17</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石原 直樹</cp:lastModifiedBy>
  <cp:lastPrinted>2019-01-15T23:47:05Z</cp:lastPrinted>
  <dcterms:created xsi:type="dcterms:W3CDTF">2018-12-03T09:13:09Z</dcterms:created>
  <dcterms:modified xsi:type="dcterms:W3CDTF">2019-01-23T07:24:19Z</dcterms:modified>
  <cp:category/>
</cp:coreProperties>
</file>