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0 上下水道総務課庶務グループ\01 メール\H30\埼玉県市町村課\H30経営戦略比較分析表\"/>
    </mc:Choice>
  </mc:AlternateContent>
  <workbookProtection workbookAlgorithmName="SHA-512" workbookHashValue="SdbAhqJZsZC3AkC9LnEiJF1EkyhNQodJSYPC8/nuhDaZRib97vCM/XoJDSwb2jOnQQPfz6OUKw+KtqDfbHH6hg==" workbookSaltValue="BofB1UU3VERbkOXLijeN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<sst xmlns="http://schemas.openxmlformats.org/spreadsheetml/2006/main" count="232" uniqueCount="120">
  <si>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</si>
  <si>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</si>
  <si>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</si>
  <si>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</si>
  <si>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</si>
  <si>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</si>
  <si>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</si>
  <si>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</si>
  <si>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</si>
  <si>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</si>
  <si>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</si>
  <si>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</si>
  <si>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</si>
  <si>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</si>
  <si>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</si>
  <si>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</si>
  <si>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</si>
  <si>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</si>
  <si>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</si>
  <si>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</si>
  <si>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</si>
  <si>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</si>
  <si>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</si>
  <si>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</si>
  <si>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</si>
  <si>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</si>
  <si>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</si>
  <si>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</si>
  <si>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</si>
  <si>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</si>
  <si>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</si>
  <si>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</si>
  <si>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</si>
  <si>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</si>
  <si>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</si>
  <si>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</si>
  <si>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</si>
  <si>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</si>
  <si>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</si>
  <si>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</si>
  <si>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</si>
  <si>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</si>
  <si>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</si>
  <si>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</si>
  <si>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</si>
  <si>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</si>
  <si>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</si>
  <si>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</si>
  <si>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</si>
  <si>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</si>
  <si>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</si>
  <si>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</si>
  <si>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</si>
  <si>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</si>
  <si>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</si>
  <si>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</si>
  <si>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</si>
  <si>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</si>
  <si>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</si>
  <si>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</si>
  <si>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</si>
  <si>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</si>
  <si>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</si>
  <si>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</si>
  <si>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</si>
  <si>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</si>
  <si>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</si>
  <si>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</si>
  <si>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</si>
  <si>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</si>
  <si>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</si>
  <si>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</si>
  <si>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</si>
  <si>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</si>
  <si>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</si>
  <si>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</si>
  <si>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</si>
  <si>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</si>
  <si>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</si>
  <si>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</si>
  <si>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</si>
  <si>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</si>
  <si>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</si>
  <si>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</si>
  <si>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</si>
  <si>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</si>
  <si>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</si>
  <si>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</si>
  <si>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</si>
  <si>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</si>
  <si>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</si>
  <si>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</si>
  <si>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</si>
  <si>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</si>
  <si>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</si>
  <si>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</si>
  <si>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</si>
  <si>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</si>
  <si>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</si>
  <si>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</si>
  <si>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</si>
  <si>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</si>
  <si>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</si>
  <si>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</si>
  <si>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</si>
  <si>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志木市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</si>
  <si>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</si>
  <si>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</si>
  <si>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</si>
  <si>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</si>
  <si>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</si>
  <si>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</si>
  <si>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</si>
  <si>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</si>
  <si>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</si>
  <si>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</si>
  <si>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</si>
  <si>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志木市水道事業の現状としては、経営的には黒字で安定した状況ですが、料金回収率の数値で示すとおり、給水収益以外の収益（加入金）により賄っている状況で、今後、人口減少による給水収益の減少が見込まれており、さらに管路の経年化が進む状況が見込まれております。
水道ビジョン・経営戦略の策定により、施設設備・管路等の更新に対する財源の確保のため、その費用に係る財源として企業債の活用を予定、そして適正な水道料金設定の見直し時期等について調査・検討を予定しております。</t>
    <rPh sb="126" eb="128">
      <t>スイドウ</t>
    </rPh>
    <rPh sb="133" eb="135">
      <t>ケイエイ</t>
    </rPh>
    <rPh sb="135" eb="137">
      <t>センリャク</t>
    </rPh>
    <rPh sb="138" eb="140">
      <t>サクテイ</t>
    </rPh>
    <rPh sb="187" eb="189">
      <t>ヨテイ</t>
    </rPh>
    <rPh sb="213" eb="215">
      <t>チョウサ</t>
    </rPh>
    <rPh sb="216" eb="218">
      <t>ケントウ</t>
    </rPh>
    <rPh sb="219" eb="221">
      <t>ヨテイ</t>
    </rPh>
    <phoneticPr fontId="17"/>
  </si>
  <si>
    <t>①有形固定資産減価償却率
類似団体平均値を上回った状況は、大規模な浄水場施設設備更新や管路の更新を計画的に進行している状況を示しています。
②管路経年化率
類似団体平均値を下回っている状況を示しており、昭和５０年代に管路布設工事を多く行っているためで、今後、管路の経年化が進む状況が見込まれるため、管路更新の財源確保を見据えて、企業債の借入や適正な料金収入により計画的な更新を予定しています。
③管路更新率
類似団体平均値より上回った状況は、基幹管路・配水支管についても計画どおり進めている状況で、今後は計画的に管路の更新率の向上が進む状況が見込まれます。</t>
    <rPh sb="21" eb="23">
      <t>ウワマワ</t>
    </rPh>
    <rPh sb="29" eb="32">
      <t>ダイキボ</t>
    </rPh>
    <rPh sb="43" eb="45">
      <t>カンロ</t>
    </rPh>
    <rPh sb="46" eb="48">
      <t>コウシン</t>
    </rPh>
    <rPh sb="188" eb="190">
      <t>ヨテイ</t>
    </rPh>
    <rPh sb="213" eb="215">
      <t>ウワマワ</t>
    </rPh>
    <rPh sb="217" eb="219">
      <t>ジョウキョウ</t>
    </rPh>
    <rPh sb="245" eb="247">
      <t>ジョウキョウ</t>
    </rPh>
    <rPh sb="249" eb="251">
      <t>コンゴ</t>
    </rPh>
    <rPh sb="252" eb="255">
      <t>ケイカクテキ</t>
    </rPh>
    <rPh sb="266" eb="267">
      <t>スス</t>
    </rPh>
    <rPh sb="271" eb="273">
      <t>ミコ</t>
    </rPh>
    <phoneticPr fontId="17"/>
  </si>
  <si>
    <t>①経常収支比率
平成２６年度から平成２９年度までは、大規模開発等による加入金の収入により類似団体より大きく上回った状況となっていましたが、今後は大規模開発等の予定が無いため類似団体と同様な推移が見込まれます。
②累積欠損金比率
現状は加入金による収入により累積欠損金は発生していない状況を示していますが、今後の給水人口の減少や節水意識の向上により給水収益は減少が見込まれます。
③流動比率
類似団体平均値を上回っている状況ではありますが、今後は建設改良費等に充てる企業債の借入により類似団体平均値を下回る状況が見込まれます。
④企業債残高対給水収益比率
類似団体平均値を下回る状況となっておりますが、今後は経営戦略どおり計画的な施設整備改修による財源として企業債の活用により類似団体平均値を上回ると見込まれます。
⑤料金回収率
類似団体平均値より下回っている状況を示しており、１００％に満たない金額については、給水収益以外の収入（加入金等）で賄われている状況ですが、今後の経営状況により料金の見直し時期の検討が見込まれます。
⑥給水原価
類似団体平均値を下回っており、包括的民間委託など業務の改善により人件費などの経費削減に努めている状況を示しています。
⑦施設利用率
類似団体平均値より上回っている状況で施設の利用状況は効率よく稼働していることを示しています。
⑧有収率
類似団体平均値より上回っている状況で、計画的な管路の漏水調査や維持管理（耐震化等）により有効に収益へつながっている状況を示しています。</t>
    <rPh sb="8" eb="10">
      <t>ヘイセイ</t>
    </rPh>
    <rPh sb="12" eb="14">
      <t>ネンド</t>
    </rPh>
    <rPh sb="16" eb="18">
      <t>ヘイセイ</t>
    </rPh>
    <rPh sb="20" eb="22">
      <t>ネンド</t>
    </rPh>
    <rPh sb="44" eb="46">
      <t>ルイジ</t>
    </rPh>
    <rPh sb="46" eb="48">
      <t>ダンタイ</t>
    </rPh>
    <rPh sb="50" eb="51">
      <t>オオ</t>
    </rPh>
    <rPh sb="69" eb="71">
      <t>コンゴ</t>
    </rPh>
    <rPh sb="72" eb="75">
      <t>ダイキボ</t>
    </rPh>
    <rPh sb="75" eb="77">
      <t>カイハツ</t>
    </rPh>
    <rPh sb="77" eb="78">
      <t>トウ</t>
    </rPh>
    <rPh sb="79" eb="81">
      <t>ヨテイ</t>
    </rPh>
    <rPh sb="82" eb="83">
      <t>ナ</t>
    </rPh>
    <rPh sb="86" eb="88">
      <t>ルイジ</t>
    </rPh>
    <rPh sb="88" eb="90">
      <t>ダンタイ</t>
    </rPh>
    <rPh sb="91" eb="93">
      <t>ドウヨウ</t>
    </rPh>
    <rPh sb="94" eb="96">
      <t>スイイ</t>
    </rPh>
    <rPh sb="97" eb="99">
      <t>ミコ</t>
    </rPh>
    <rPh sb="249" eb="250">
      <t>シタ</t>
    </rPh>
    <rPh sb="300" eb="302">
      <t>コンゴ</t>
    </rPh>
    <rPh sb="303" eb="305">
      <t>ケイエイ</t>
    </rPh>
    <rPh sb="305" eb="307">
      <t>センリャク</t>
    </rPh>
    <rPh sb="310" eb="313">
      <t>ケイカクテキ</t>
    </rPh>
    <rPh sb="318" eb="320">
      <t>カイシュウ</t>
    </rPh>
    <rPh sb="433" eb="435">
      <t>コンゴ</t>
    </rPh>
    <rPh sb="436" eb="438">
      <t>ケイエイ</t>
    </rPh>
    <rPh sb="438" eb="440">
      <t>ジョウキョウ</t>
    </rPh>
    <rPh sb="443" eb="445">
      <t>リョウキン</t>
    </rPh>
    <rPh sb="446" eb="448">
      <t>ミナオ</t>
    </rPh>
    <rPh sb="449" eb="451">
      <t>ジキ</t>
    </rPh>
    <rPh sb="452" eb="454">
      <t>ケントウ</t>
    </rPh>
    <rPh sb="455" eb="457">
      <t>ミコ</t>
    </rPh>
    <rPh sb="484" eb="487">
      <t>ホウカツテキ</t>
    </rPh>
    <rPh sb="487" eb="489">
      <t>ミンカン</t>
    </rPh>
    <rPh sb="489" eb="491">
      <t>イタク</t>
    </rPh>
    <rPh sb="606" eb="609">
      <t>ケイカクテキ</t>
    </rPh>
    <rPh sb="613" eb="615">
      <t>ロウスイ</t>
    </rPh>
    <rPh sb="615" eb="617">
      <t>チョウサ</t>
    </rPh>
    <rPh sb="623" eb="626">
      <t>タイシンカ</t>
    </rPh>
    <rPh sb="626" eb="627">
      <t>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</si>
</sst>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0.21</c:v>
                </c:pt>
                <c:pt idx="2">
                  <c:v>0.22</c:v>
                </c:pt>
                <c:pt idx="3">
                  <c:v>0.47</c:v>
                </c:pt>
                <c:pt idx="4">
                  <c:v>0.8</c:v>
                </c:pt>
              </c:numCache>
            </c:numRef>
          </c:val>
          <c:extLst>
            <c:ext xmlns:c16="http://schemas.microsoft.com/office/drawing/2014/chart" uri="{C3380CC4-5D6E-409C-BE32-E72D297353CC}">
              <c16:uniqueId val="{00000000-E94D-48FD-86CC-C4A3D7FA1F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E94D-48FD-86CC-C4A3D7FA1F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66.42</c:v>
                </c:pt>
                <c:pt idx="1">
                  <c:v>67.709999999999994</c:v>
                </c:pt>
                <c:pt idx="2">
                  <c:v>65.77</c:v>
                </c:pt>
                <c:pt idx="3">
                  <c:v>65.77</c:v>
                </c:pt>
                <c:pt idx="4">
                  <c:v>65.95</c:v>
                </c:pt>
              </c:numCache>
            </c:numRef>
          </c:val>
          <c:extLst>
            <c:ext xmlns:c16="http://schemas.microsoft.com/office/drawing/2014/chart" uri="{C3380CC4-5D6E-409C-BE32-E72D297353CC}">
              <c16:uniqueId val="{00000000-4D57-4C4D-988B-FE12AA276C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4D57-4C4D-988B-FE12AA276C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93.53</c:v>
                </c:pt>
                <c:pt idx="1">
                  <c:v>89.76</c:v>
                </c:pt>
                <c:pt idx="2">
                  <c:v>92.72</c:v>
                </c:pt>
                <c:pt idx="3">
                  <c:v>93.61</c:v>
                </c:pt>
                <c:pt idx="4">
                  <c:v>94.63</c:v>
                </c:pt>
              </c:numCache>
            </c:numRef>
          </c:val>
          <c:extLst>
            <c:ext xmlns:c16="http://schemas.microsoft.com/office/drawing/2014/chart" uri="{C3380CC4-5D6E-409C-BE32-E72D297353CC}">
              <c16:uniqueId val="{00000000-E279-4ECC-B355-4340FE8831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E279-4ECC-B355-4340FE8831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108.98</c:v>
                </c:pt>
                <c:pt idx="1">
                  <c:v>116.13</c:v>
                </c:pt>
                <c:pt idx="2">
                  <c:v>117.09</c:v>
                </c:pt>
                <c:pt idx="3">
                  <c:v>117.92</c:v>
                </c:pt>
                <c:pt idx="4">
                  <c:v>113.03</c:v>
                </c:pt>
              </c:numCache>
            </c:numRef>
          </c:val>
          <c:extLst>
            <c:ext xmlns:c16="http://schemas.microsoft.com/office/drawing/2014/chart" uri="{C3380CC4-5D6E-409C-BE32-E72D297353CC}">
              <c16:uniqueId val="{00000000-9986-492E-8C80-097EBB2393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986-492E-8C80-097EBB2393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43.03</c:v>
                </c:pt>
                <c:pt idx="1">
                  <c:v>44.33</c:v>
                </c:pt>
                <c:pt idx="2">
                  <c:v>44.96</c:v>
                </c:pt>
                <c:pt idx="3">
                  <c:v>45.84</c:v>
                </c:pt>
                <c:pt idx="4">
                  <c:v>47.12</c:v>
                </c:pt>
              </c:numCache>
            </c:numRef>
          </c:val>
          <c:extLst>
            <c:ext xmlns:c16="http://schemas.microsoft.com/office/drawing/2014/chart" uri="{C3380CC4-5D6E-409C-BE32-E72D297353CC}">
              <c16:uniqueId val="{00000000-EE94-4B51-BB50-0EE02AED82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E94-4B51-BB50-0EE02AED82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4.38</c:v>
                </c:pt>
                <c:pt idx="1">
                  <c:v>4.2699999999999996</c:v>
                </c:pt>
                <c:pt idx="2">
                  <c:v>4.32</c:v>
                </c:pt>
                <c:pt idx="3">
                  <c:v>4.21</c:v>
                </c:pt>
                <c:pt idx="4">
                  <c:v>4.57</c:v>
                </c:pt>
              </c:numCache>
            </c:numRef>
          </c:val>
          <c:extLst>
            <c:ext xmlns:c16="http://schemas.microsoft.com/office/drawing/2014/chart" uri="{C3380CC4-5D6E-409C-BE32-E72D297353CC}">
              <c16:uniqueId val="{00000000-4DBE-4ED4-8A07-A5EFC4B377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4DBE-4ED4-8A07-A5EFC4B377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9-4D37-A1DA-4130069BC3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4719-4D37-A1DA-4130069BC3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8724.6200000000008</c:v>
                </c:pt>
                <c:pt idx="1">
                  <c:v>791.75</c:v>
                </c:pt>
                <c:pt idx="2">
                  <c:v>643.88</c:v>
                </c:pt>
                <c:pt idx="3">
                  <c:v>594.95000000000005</c:v>
                </c:pt>
                <c:pt idx="4">
                  <c:v>484.32</c:v>
                </c:pt>
              </c:numCache>
            </c:numRef>
          </c:val>
          <c:extLst>
            <c:ext xmlns:c16="http://schemas.microsoft.com/office/drawing/2014/chart" uri="{C3380CC4-5D6E-409C-BE32-E72D297353CC}">
              <c16:uniqueId val="{00000000-7B29-49B1-9D4F-E5750F2B53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7B29-49B1-9D4F-E5750F2B53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322.16000000000003</c:v>
                </c:pt>
                <c:pt idx="1">
                  <c:v>308.39999999999998</c:v>
                </c:pt>
                <c:pt idx="2">
                  <c:v>286.76</c:v>
                </c:pt>
                <c:pt idx="3">
                  <c:v>261.62</c:v>
                </c:pt>
                <c:pt idx="4">
                  <c:v>237.37</c:v>
                </c:pt>
              </c:numCache>
            </c:numRef>
          </c:val>
          <c:extLst>
            <c:ext xmlns:c16="http://schemas.microsoft.com/office/drawing/2014/chart" uri="{C3380CC4-5D6E-409C-BE32-E72D297353CC}">
              <c16:uniqueId val="{00000000-18F1-49A1-BBAF-24D7285C33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18F1-49A1-BBAF-24D7285C33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89.47</c:v>
                </c:pt>
                <c:pt idx="1">
                  <c:v>96.27</c:v>
                </c:pt>
                <c:pt idx="2">
                  <c:v>92.62</c:v>
                </c:pt>
                <c:pt idx="3">
                  <c:v>93.98</c:v>
                </c:pt>
                <c:pt idx="4">
                  <c:v>94.66</c:v>
                </c:pt>
              </c:numCache>
            </c:numRef>
          </c:val>
          <c:extLst>
            <c:ext xmlns:c16="http://schemas.microsoft.com/office/drawing/2014/chart" uri="{C3380CC4-5D6E-409C-BE32-E72D297353CC}">
              <c16:uniqueId val="{00000000-BA0D-4E21-B7B1-D25AFD75C6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A0D-4E21-B7B1-D25AFD75C6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155.80000000000001</c:v>
                </c:pt>
                <c:pt idx="1">
                  <c:v>145.30000000000001</c:v>
                </c:pt>
                <c:pt idx="2">
                  <c:v>150.86000000000001</c:v>
                </c:pt>
                <c:pt idx="3">
                  <c:v>150.15</c:v>
                </c:pt>
                <c:pt idx="4">
                  <c:v>149.13</c:v>
                </c:pt>
              </c:numCache>
            </c:numRef>
          </c:val>
          <c:extLst>
            <c:ext xmlns:c16="http://schemas.microsoft.com/office/drawing/2014/chart" uri="{C3380CC4-5D6E-409C-BE32-E72D297353CC}">
              <c16:uniqueId val="{00000000-B8F2-44B5-9D92-44CEA95B74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B8F2-44B5-9D92-44CEA95B74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志木市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76056</v>
      </c>
      <c r="AM8" s="59"/>
      <c r="AN8" s="59"/>
      <c r="AO8" s="59"/>
      <c r="AP8" s="59"/>
      <c r="AQ8" s="59"/>
      <c r="AR8" s="59"/>
      <c r="AS8" s="59"/>
      <c r="AT8" s="50">
        <f>データ!$S$6</f>
        <v>9.0500000000000007</v>
      </c>
      <c r="AU8" s="51"/>
      <c r="AV8" s="51"/>
      <c r="AW8" s="51"/>
      <c r="AX8" s="51"/>
      <c r="AY8" s="51"/>
      <c r="AZ8" s="51"/>
      <c r="BA8" s="51"/>
      <c r="BB8" s="52">
        <f>データ!$T$6</f>
        <v>8403.98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74.62</v>
      </c>
      <c r="J10" s="51"/>
      <c r="K10" s="51"/>
      <c r="L10" s="51"/>
      <c r="M10" s="51"/>
      <c r="N10" s="51"/>
      <c r="O10" s="62"/>
      <c r="P10" s="52">
        <f>データ!$P$6</f>
        <v>100</v>
      </c>
      <c r="Q10" s="52"/>
      <c r="R10" s="52"/>
      <c r="S10" s="52"/>
      <c r="T10" s="52"/>
      <c r="U10" s="52"/>
      <c r="V10" s="52"/>
      <c r="W10" s="59">
        <f>データ!$Q$6</f>
        <v>2246</v>
      </c>
      <c r="X10" s="59"/>
      <c r="Y10" s="59"/>
      <c r="Z10" s="59"/>
      <c r="AA10" s="59"/>
      <c r="AB10" s="59"/>
      <c r="AC10" s="59"/>
      <c r="AD10" s="2"/>
      <c r="AE10" s="2"/>
      <c r="AF10" s="2"/>
      <c r="AG10" s="2"/>
      <c r="AH10" s="4"/>
      <c r="AI10" s="4"/>
      <c r="AJ10" s="4"/>
      <c r="AK10" s="4"/>
      <c r="AL10" s="59">
        <f>データ!$U$6</f>
        <v>76604</v>
      </c>
      <c r="AM10" s="59"/>
      <c r="AN10" s="59"/>
      <c r="AO10" s="59"/>
      <c r="AP10" s="59"/>
      <c r="AQ10" s="59"/>
      <c r="AR10" s="59"/>
      <c r="AS10" s="59"/>
      <c r="AT10" s="50">
        <f>データ!$V$6</f>
        <v>9.0500000000000007</v>
      </c>
      <c r="AU10" s="51"/>
      <c r="AV10" s="51"/>
      <c r="AW10" s="51"/>
      <c r="AX10" s="51"/>
      <c r="AY10" s="51"/>
      <c r="AZ10" s="51"/>
      <c r="BA10" s="51"/>
      <c r="BB10" s="52">
        <f>データ!$W$6</f>
        <v>8464.5300000000007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Qpfpcbnodn+RLXrzzrKx1VVu+Hi1zUimVfoByb7noVMUR0ntqTNGl9ENopjcl9F8kJ8JoEEzw78JpF7w6uPSQ==" saltValue="80VwhirfVf8kQHs2D6BeH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112283</v>
      </c>
      <c r="D6" s="33">
        <f t="shared" si="3"/>
        <v>46</v>
      </c>
      <c r="E6" s="33">
        <f t="shared" si="3"/>
        <v>1</v>
      </c>
      <c r="F6" s="33">
        <f t="shared" si="3"/>
        <v>0</v>
      </c>
      <c r="G6" s="33">
        <f t="shared" si="3"/>
        <v>1</v>
      </c>
      <c r="H6" s="33" t="str">
        <f t="shared" si="3"/>
        <v>埼玉県　志木市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74.62</v>
      </c>
      <c r="P6" s="34">
        <f t="shared" si="3"/>
        <v>100</v>
      </c>
      <c r="Q6" s="34">
        <f t="shared" si="3"/>
        <v>2246</v>
      </c>
      <c r="R6" s="34">
        <f t="shared" si="3"/>
        <v>76056</v>
      </c>
      <c r="S6" s="34">
        <f t="shared" si="3"/>
        <v>9.0500000000000007</v>
      </c>
      <c r="T6" s="34">
        <f t="shared" si="3"/>
        <v>8403.98</v>
      </c>
      <c r="U6" s="34">
        <f t="shared" si="3"/>
        <v>76604</v>
      </c>
      <c r="V6" s="34">
        <f t="shared" si="3"/>
        <v>9.0500000000000007</v>
      </c>
      <c r="W6" s="34">
        <f t="shared" si="3"/>
        <v>8464.5300000000007</v>
      </c>
      <c r="X6" s="35">
        <f>IF(X7="",NA(),X7)</f>
        <v>108.98</v>
      </c>
      <c r="Y6" s="35">
        <f t="shared" ref="Y6:AG6" si="4">IF(Y7="",NA(),Y7)</f>
        <v>116.13</v>
      </c>
      <c r="Z6" s="35">
        <f t="shared" si="4"/>
        <v>117.09</v>
      </c>
      <c r="AA6" s="35">
        <f t="shared" si="4"/>
        <v>117.92</v>
      </c>
      <c r="AB6" s="35">
        <f t="shared" si="4"/>
        <v>113.03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8724.6200000000008</v>
      </c>
      <c r="AU6" s="35">
        <f t="shared" ref="AU6:BC6" si="6">IF(AU7="",NA(),AU7)</f>
        <v>791.75</v>
      </c>
      <c r="AV6" s="35">
        <f t="shared" si="6"/>
        <v>643.88</v>
      </c>
      <c r="AW6" s="35">
        <f t="shared" si="6"/>
        <v>594.95000000000005</v>
      </c>
      <c r="AX6" s="35">
        <f t="shared" si="6"/>
        <v>484.32</v>
      </c>
      <c r="AY6" s="35">
        <f t="shared" si="6"/>
        <v>739.59</v>
      </c>
      <c r="AZ6" s="35">
        <f t="shared" si="6"/>
        <v>335.95</v>
      </c>
      <c r="BA6" s="35">
        <f t="shared" si="6"/>
        <v>346.59</v>
      </c>
      <c r="BB6" s="35">
        <f t="shared" si="6"/>
        <v>357.82</v>
      </c>
      <c r="BC6" s="35">
        <f t="shared" si="6"/>
        <v>355.5</v>
      </c>
      <c r="BD6" s="34" t="str">
        <f>IF(BD7="","",IF(BD7="-","【-】","【"&amp;SUBSTITUTE(TEXT(BD7,"#,##0.00"),"-","△")&amp;"】"))</f>
        <v>【264.34】</v>
      </c>
      <c r="BE6" s="35">
        <f>IF(BE7="",NA(),BE7)</f>
        <v>322.16000000000003</v>
      </c>
      <c r="BF6" s="35">
        <f t="shared" ref="BF6:BN6" si="7">IF(BF7="",NA(),BF7)</f>
        <v>308.39999999999998</v>
      </c>
      <c r="BG6" s="35">
        <f t="shared" si="7"/>
        <v>286.76</v>
      </c>
      <c r="BH6" s="35">
        <f t="shared" si="7"/>
        <v>261.62</v>
      </c>
      <c r="BI6" s="35">
        <f t="shared" si="7"/>
        <v>237.37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89.47</v>
      </c>
      <c r="BQ6" s="35">
        <f t="shared" ref="BQ6:BY6" si="8">IF(BQ7="",NA(),BQ7)</f>
        <v>96.27</v>
      </c>
      <c r="BR6" s="35">
        <f t="shared" si="8"/>
        <v>92.62</v>
      </c>
      <c r="BS6" s="35">
        <f t="shared" si="8"/>
        <v>93.98</v>
      </c>
      <c r="BT6" s="35">
        <f t="shared" si="8"/>
        <v>94.66</v>
      </c>
      <c r="BU6" s="35">
        <f t="shared" si="8"/>
        <v>99.46</v>
      </c>
      <c r="BV6" s="35">
        <f t="shared" si="8"/>
        <v>105.21</v>
      </c>
      <c r="BW6" s="35">
        <f t="shared" si="8"/>
        <v>105.71</v>
      </c>
      <c r="BX6" s="35">
        <f t="shared" si="8"/>
        <v>106.01</v>
      </c>
      <c r="BY6" s="35">
        <f t="shared" si="8"/>
        <v>104.57</v>
      </c>
      <c r="BZ6" s="34" t="str">
        <f>IF(BZ7="","",IF(BZ7="-","【-】","【"&amp;SUBSTITUTE(TEXT(BZ7,"#,##0.00"),"-","△")&amp;"】"))</f>
        <v>【104.36】</v>
      </c>
      <c r="CA6" s="35">
        <f>IF(CA7="",NA(),CA7)</f>
        <v>155.80000000000001</v>
      </c>
      <c r="CB6" s="35">
        <f t="shared" ref="CB6:CJ6" si="9">IF(CB7="",NA(),CB7)</f>
        <v>145.30000000000001</v>
      </c>
      <c r="CC6" s="35">
        <f t="shared" si="9"/>
        <v>150.86000000000001</v>
      </c>
      <c r="CD6" s="35">
        <f t="shared" si="9"/>
        <v>150.15</v>
      </c>
      <c r="CE6" s="35">
        <f t="shared" si="9"/>
        <v>149.13</v>
      </c>
      <c r="CF6" s="35">
        <f t="shared" si="9"/>
        <v>171.78</v>
      </c>
      <c r="CG6" s="35">
        <f t="shared" si="9"/>
        <v>162.59</v>
      </c>
      <c r="CH6" s="35">
        <f t="shared" si="9"/>
        <v>162.15</v>
      </c>
      <c r="CI6" s="35">
        <f t="shared" si="9"/>
        <v>162.24</v>
      </c>
      <c r="CJ6" s="35">
        <f t="shared" si="9"/>
        <v>165.47</v>
      </c>
      <c r="CK6" s="34" t="str">
        <f>IF(CK7="","",IF(CK7="-","【-】","【"&amp;SUBSTITUTE(TEXT(CK7,"#,##0.00"),"-","△")&amp;"】"))</f>
        <v>【165.71】</v>
      </c>
      <c r="CL6" s="35">
        <f>IF(CL7="",NA(),CL7)</f>
        <v>66.42</v>
      </c>
      <c r="CM6" s="35">
        <f t="shared" ref="CM6:CU6" si="10">IF(CM7="",NA(),CM7)</f>
        <v>67.709999999999994</v>
      </c>
      <c r="CN6" s="35">
        <f t="shared" si="10"/>
        <v>65.77</v>
      </c>
      <c r="CO6" s="35">
        <f t="shared" si="10"/>
        <v>65.77</v>
      </c>
      <c r="CP6" s="35">
        <f t="shared" si="10"/>
        <v>65.95</v>
      </c>
      <c r="CQ6" s="35">
        <f t="shared" si="10"/>
        <v>59.68</v>
      </c>
      <c r="CR6" s="35">
        <f t="shared" si="10"/>
        <v>59.17</v>
      </c>
      <c r="CS6" s="35">
        <f t="shared" si="10"/>
        <v>59.34</v>
      </c>
      <c r="CT6" s="35">
        <f t="shared" si="10"/>
        <v>59.11</v>
      </c>
      <c r="CU6" s="35">
        <f t="shared" si="10"/>
        <v>59.74</v>
      </c>
      <c r="CV6" s="34" t="str">
        <f>IF(CV7="","",IF(CV7="-","【-】","【"&amp;SUBSTITUTE(TEXT(CV7,"#,##0.00"),"-","△")&amp;"】"))</f>
        <v>【60.41】</v>
      </c>
      <c r="CW6" s="35">
        <f>IF(CW7="",NA(),CW7)</f>
        <v>93.53</v>
      </c>
      <c r="CX6" s="35">
        <f t="shared" ref="CX6:DF6" si="11">IF(CX7="",NA(),CX7)</f>
        <v>89.76</v>
      </c>
      <c r="CY6" s="35">
        <f t="shared" si="11"/>
        <v>92.72</v>
      </c>
      <c r="CZ6" s="35">
        <f t="shared" si="11"/>
        <v>93.61</v>
      </c>
      <c r="DA6" s="35">
        <f t="shared" si="11"/>
        <v>94.63</v>
      </c>
      <c r="DB6" s="35">
        <f t="shared" si="11"/>
        <v>87.63</v>
      </c>
      <c r="DC6" s="35">
        <f t="shared" si="11"/>
        <v>87.6</v>
      </c>
      <c r="DD6" s="35">
        <f t="shared" si="11"/>
        <v>87.74</v>
      </c>
      <c r="DE6" s="35">
        <f t="shared" si="11"/>
        <v>87.91</v>
      </c>
      <c r="DF6" s="35">
        <f t="shared" si="11"/>
        <v>87.28</v>
      </c>
      <c r="DG6" s="34" t="str">
        <f>IF(DG7="","",IF(DG7="-","【-】","【"&amp;SUBSTITUTE(TEXT(DG7,"#,##0.00"),"-","△")&amp;"】"))</f>
        <v>【89.93】</v>
      </c>
      <c r="DH6" s="35">
        <f>IF(DH7="",NA(),DH7)</f>
        <v>43.03</v>
      </c>
      <c r="DI6" s="35">
        <f t="shared" ref="DI6:DQ6" si="12">IF(DI7="",NA(),DI7)</f>
        <v>44.33</v>
      </c>
      <c r="DJ6" s="35">
        <f t="shared" si="12"/>
        <v>44.96</v>
      </c>
      <c r="DK6" s="35">
        <f t="shared" si="12"/>
        <v>45.84</v>
      </c>
      <c r="DL6" s="35">
        <f t="shared" si="12"/>
        <v>47.12</v>
      </c>
      <c r="DM6" s="35">
        <f t="shared" si="12"/>
        <v>39.65</v>
      </c>
      <c r="DN6" s="35">
        <f t="shared" si="12"/>
        <v>45.25</v>
      </c>
      <c r="DO6" s="35">
        <f t="shared" si="12"/>
        <v>46.27</v>
      </c>
      <c r="DP6" s="35">
        <f t="shared" si="12"/>
        <v>46.88</v>
      </c>
      <c r="DQ6" s="35">
        <f t="shared" si="12"/>
        <v>46.94</v>
      </c>
      <c r="DR6" s="34" t="str">
        <f>IF(DR7="","",IF(DR7="-","【-】","【"&amp;SUBSTITUTE(TEXT(DR7,"#,##0.00"),"-","△")&amp;"】"))</f>
        <v>【48.12】</v>
      </c>
      <c r="DS6" s="35">
        <f>IF(DS7="",NA(),DS7)</f>
        <v>4.38</v>
      </c>
      <c r="DT6" s="35">
        <f t="shared" ref="DT6:EB6" si="13">IF(DT7="",NA(),DT7)</f>
        <v>4.2699999999999996</v>
      </c>
      <c r="DU6" s="35">
        <f t="shared" si="13"/>
        <v>4.32</v>
      </c>
      <c r="DV6" s="35">
        <f t="shared" si="13"/>
        <v>4.21</v>
      </c>
      <c r="DW6" s="35">
        <f t="shared" si="13"/>
        <v>4.57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0.81</v>
      </c>
      <c r="EE6" s="35">
        <f t="shared" ref="EE6:EM6" si="14">IF(EE7="",NA(),EE7)</f>
        <v>0.21</v>
      </c>
      <c r="EF6" s="35">
        <f t="shared" si="14"/>
        <v>0.22</v>
      </c>
      <c r="EG6" s="35">
        <f t="shared" si="14"/>
        <v>0.47</v>
      </c>
      <c r="EH6" s="35">
        <f t="shared" si="14"/>
        <v>0.8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112283</v>
      </c>
      <c r="D7" s="37">
        <v>46</v>
      </c>
      <c r="E7" s="37">
        <v>1</v>
      </c>
      <c r="F7" s="37">
        <v>0</v>
      </c>
      <c r="G7" s="37">
        <v>1</v>
      </c>
      <c r="H7" s="37" t="s">
        <v>105</v>
      </c>
      <c r="I7" s="37" t="s">
        <v>106</v>
      </c>
      <c r="J7" s="37" t="s">
        <v>107</v>
      </c>
      <c r="K7" s="37" t="s">
        <v>108</v>
      </c>
      <c r="L7" s="37" t="s">
        <v>109</v>
      </c>
      <c r="M7" s="37" t="s">
        <v>110</v>
      </c>
      <c r="N7" s="38" t="s">
        <v>111</v>
      </c>
      <c r="O7" s="38">
        <v>74.62</v>
      </c>
      <c r="P7" s="38">
        <v>100</v>
      </c>
      <c r="Q7" s="38">
        <v>2246</v>
      </c>
      <c r="R7" s="38">
        <v>76056</v>
      </c>
      <c r="S7" s="38">
        <v>9.0500000000000007</v>
      </c>
      <c r="T7" s="38">
        <v>8403.98</v>
      </c>
      <c r="U7" s="38">
        <v>76604</v>
      </c>
      <c r="V7" s="38">
        <v>9.0500000000000007</v>
      </c>
      <c r="W7" s="38">
        <v>8464.5300000000007</v>
      </c>
      <c r="X7" s="38">
        <v>108.98</v>
      </c>
      <c r="Y7" s="38">
        <v>116.13</v>
      </c>
      <c r="Z7" s="38">
        <v>117.09</v>
      </c>
      <c r="AA7" s="38">
        <v>117.92</v>
      </c>
      <c r="AB7" s="38">
        <v>113.03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8724.6200000000008</v>
      </c>
      <c r="AU7" s="38">
        <v>791.75</v>
      </c>
      <c r="AV7" s="38">
        <v>643.88</v>
      </c>
      <c r="AW7" s="38">
        <v>594.95000000000005</v>
      </c>
      <c r="AX7" s="38">
        <v>484.32</v>
      </c>
      <c r="AY7" s="38">
        <v>739.59</v>
      </c>
      <c r="AZ7" s="38">
        <v>335.95</v>
      </c>
      <c r="BA7" s="38">
        <v>346.59</v>
      </c>
      <c r="BB7" s="38">
        <v>357.82</v>
      </c>
      <c r="BC7" s="38">
        <v>355.5</v>
      </c>
      <c r="BD7" s="38">
        <v>264.33999999999997</v>
      </c>
      <c r="BE7" s="38">
        <v>322.16000000000003</v>
      </c>
      <c r="BF7" s="38">
        <v>308.39999999999998</v>
      </c>
      <c r="BG7" s="38">
        <v>286.76</v>
      </c>
      <c r="BH7" s="38">
        <v>261.62</v>
      </c>
      <c r="BI7" s="38">
        <v>237.37</v>
      </c>
      <c r="BJ7" s="38">
        <v>324.08999999999997</v>
      </c>
      <c r="BK7" s="38">
        <v>319.82</v>
      </c>
      <c r="BL7" s="38">
        <v>312.02999999999997</v>
      </c>
      <c r="BM7" s="38">
        <v>307.45999999999998</v>
      </c>
      <c r="BN7" s="38">
        <v>312.58</v>
      </c>
      <c r="BO7" s="38">
        <v>274.27</v>
      </c>
      <c r="BP7" s="38">
        <v>89.47</v>
      </c>
      <c r="BQ7" s="38">
        <v>96.27</v>
      </c>
      <c r="BR7" s="38">
        <v>92.62</v>
      </c>
      <c r="BS7" s="38">
        <v>93.98</v>
      </c>
      <c r="BT7" s="38">
        <v>94.66</v>
      </c>
      <c r="BU7" s="38">
        <v>99.46</v>
      </c>
      <c r="BV7" s="38">
        <v>105.21</v>
      </c>
      <c r="BW7" s="38">
        <v>105.71</v>
      </c>
      <c r="BX7" s="38">
        <v>106.01</v>
      </c>
      <c r="BY7" s="38">
        <v>104.57</v>
      </c>
      <c r="BZ7" s="38">
        <v>104.36</v>
      </c>
      <c r="CA7" s="38">
        <v>155.80000000000001</v>
      </c>
      <c r="CB7" s="38">
        <v>145.30000000000001</v>
      </c>
      <c r="CC7" s="38">
        <v>150.86000000000001</v>
      </c>
      <c r="CD7" s="38">
        <v>150.15</v>
      </c>
      <c r="CE7" s="38">
        <v>149.13</v>
      </c>
      <c r="CF7" s="38">
        <v>171.78</v>
      </c>
      <c r="CG7" s="38">
        <v>162.59</v>
      </c>
      <c r="CH7" s="38">
        <v>162.15</v>
      </c>
      <c r="CI7" s="38">
        <v>162.24</v>
      </c>
      <c r="CJ7" s="38">
        <v>165.47</v>
      </c>
      <c r="CK7" s="38">
        <v>165.71</v>
      </c>
      <c r="CL7" s="38">
        <v>66.42</v>
      </c>
      <c r="CM7" s="38">
        <v>67.709999999999994</v>
      </c>
      <c r="CN7" s="38">
        <v>65.77</v>
      </c>
      <c r="CO7" s="38">
        <v>65.77</v>
      </c>
      <c r="CP7" s="38">
        <v>65.95</v>
      </c>
      <c r="CQ7" s="38">
        <v>59.68</v>
      </c>
      <c r="CR7" s="38">
        <v>59.17</v>
      </c>
      <c r="CS7" s="38">
        <v>59.34</v>
      </c>
      <c r="CT7" s="38">
        <v>59.11</v>
      </c>
      <c r="CU7" s="38">
        <v>59.74</v>
      </c>
      <c r="CV7" s="38">
        <v>60.41</v>
      </c>
      <c r="CW7" s="38">
        <v>93.53</v>
      </c>
      <c r="CX7" s="38">
        <v>89.76</v>
      </c>
      <c r="CY7" s="38">
        <v>92.72</v>
      </c>
      <c r="CZ7" s="38">
        <v>93.61</v>
      </c>
      <c r="DA7" s="38">
        <v>94.63</v>
      </c>
      <c r="DB7" s="38">
        <v>87.63</v>
      </c>
      <c r="DC7" s="38">
        <v>87.6</v>
      </c>
      <c r="DD7" s="38">
        <v>87.74</v>
      </c>
      <c r="DE7" s="38">
        <v>87.91</v>
      </c>
      <c r="DF7" s="38">
        <v>87.28</v>
      </c>
      <c r="DG7" s="38">
        <v>89.93</v>
      </c>
      <c r="DH7" s="38">
        <v>43.03</v>
      </c>
      <c r="DI7" s="38">
        <v>44.33</v>
      </c>
      <c r="DJ7" s="38">
        <v>44.96</v>
      </c>
      <c r="DK7" s="38">
        <v>45.84</v>
      </c>
      <c r="DL7" s="38">
        <v>47.12</v>
      </c>
      <c r="DM7" s="38">
        <v>39.65</v>
      </c>
      <c r="DN7" s="38">
        <v>45.25</v>
      </c>
      <c r="DO7" s="38">
        <v>46.27</v>
      </c>
      <c r="DP7" s="38">
        <v>46.88</v>
      </c>
      <c r="DQ7" s="38">
        <v>46.94</v>
      </c>
      <c r="DR7" s="38">
        <v>48.12</v>
      </c>
      <c r="DS7" s="38">
        <v>4.38</v>
      </c>
      <c r="DT7" s="38">
        <v>4.2699999999999996</v>
      </c>
      <c r="DU7" s="38">
        <v>4.32</v>
      </c>
      <c r="DV7" s="38">
        <v>4.21</v>
      </c>
      <c r="DW7" s="38">
        <v>4.57</v>
      </c>
      <c r="DX7" s="38">
        <v>9.7100000000000009</v>
      </c>
      <c r="DY7" s="38">
        <v>10.71</v>
      </c>
      <c r="DZ7" s="38">
        <v>10.93</v>
      </c>
      <c r="EA7" s="38">
        <v>13.39</v>
      </c>
      <c r="EB7" s="38">
        <v>14.48</v>
      </c>
      <c r="EC7" s="38">
        <v>15.89</v>
      </c>
      <c r="ED7" s="38">
        <v>0.81</v>
      </c>
      <c r="EE7" s="38">
        <v>0.21</v>
      </c>
      <c r="EF7" s="38">
        <v>0.22</v>
      </c>
      <c r="EG7" s="38">
        <v>0.47</v>
      </c>
      <c r="EH7" s="38">
        <v>0.8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siki</cp:lastModifiedBy>
  <cp:lastPrinted>2019-01-24T00:11:35Z</cp:lastPrinted>
  <dcterms:created xsi:type="dcterms:W3CDTF">2018-12-03T08:28:51Z</dcterms:created>
  <dcterms:modified xsi:type="dcterms:W3CDTF">2019-01-24T00:18:58Z</dcterms:modified>
  <cp:category/>
</cp:coreProperties>
</file>