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sfs21\下水道施設課\00 ファイリングキャビネット\07 業務グループ\02 県市町村課通知・照会\H30\経営分析比較表提出\"/>
    </mc:Choice>
  </mc:AlternateContent>
  <workbookProtection workbookAlgorithmName="SHA-512" workbookHashValue="VU7e9BNe0eTAWr5Ui7fFShiQCmuDHWrJtBys32Z5raA5SefATkc40urQrtVBLlxE1nMvx8+szB+yIP3CeXOUIg==" workbookSaltValue="zDNErCR5vF5+pGzqjWC4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<sst xmlns="http://schemas.openxmlformats.org/spreadsheetml/2006/main" count="265" uniqueCount="123">
  <si>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</si>
  <si>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</si>
  <si>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</si>
  <si>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</si>
  <si>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</si>
  <si>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</si>
  <si>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</si>
  <si>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</si>
  <si>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</si>
  <si>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</si>
  <si>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</si>
  <si>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</si>
  <si>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</si>
  <si>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</si>
  <si>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</si>
  <si>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</si>
  <si>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</si>
  <si>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</si>
  <si>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</si>
  <si>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</si>
  <si>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</si>
  <si>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</si>
  <si>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</si>
  <si>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</si>
  <si>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</si>
  <si>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</si>
  <si>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</si>
  <si>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</si>
  <si>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</si>
  <si>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</si>
  <si>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</si>
  <si>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</si>
  <si>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</si>
  <si>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</si>
  <si>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</si>
  <si>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</si>
  <si>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</si>
  <si>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</si>
  <si>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</si>
  <si>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</si>
  <si>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</si>
  <si>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</si>
  <si>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</si>
  <si>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</si>
  <si>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</si>
  <si>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</si>
  <si>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</si>
  <si>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</si>
  <si>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</si>
  <si>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</si>
  <si>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</si>
  <si>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</si>
  <si>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</si>
  <si>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</si>
  <si>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</si>
  <si>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</si>
  <si>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</si>
  <si>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</si>
  <si>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</si>
  <si>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</si>
  <si>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</si>
  <si>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</si>
  <si>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</si>
  <si>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</si>
  <si>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</si>
  <si>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</si>
  <si>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</si>
  <si>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</si>
  <si>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</si>
  <si>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</si>
  <si>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</si>
  <si>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</si>
  <si>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</si>
  <si>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</si>
  <si>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</si>
  <si>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</si>
  <si>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</si>
  <si>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</si>
  <si>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</si>
  <si>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</si>
  <si>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</si>
  <si>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</si>
  <si>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</si>
  <si>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</si>
  <si>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</si>
  <si>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</si>
  <si>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</si>
  <si>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</si>
  <si>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</si>
  <si>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</si>
  <si>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</si>
  <si>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</si>
  <si>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</si>
  <si>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</si>
  <si>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</si>
  <si>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</si>
  <si>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</si>
  <si>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</si>
  <si>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</si>
  <si>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</si>
  <si>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</si>
  <si>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</si>
  <si>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</si>
  <si>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</si>
  <si>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</si>
  <si>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</si>
  <si>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</si>
  <si>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</si>
  <si>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志木市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</si>
  <si>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</si>
  <si>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</si>
  <si>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</si>
  <si>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</si>
  <si>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</si>
  <si>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</si>
  <si>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</si>
  <si>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</si>
  <si>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</si>
  <si>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</si>
  <si>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</si>
  <si>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本市の下水道整備は、昭和４０年代にはじまり、平成初期がピークでした。
法定耐用年数を超える管渠が出始めましたが、ただちにこれら全てを更新する必要性も少ないため、長寿命化事業及び耐震化事業を含めて、老朽化した施設の修繕・改築を計画的に進めていきます。</t>
    <rPh sb="0" eb="2">
      <t>ホンシ</t>
    </rPh>
    <rPh sb="3" eb="6">
      <t>ゲスイドウ</t>
    </rPh>
    <rPh sb="6" eb="8">
      <t>セイビ</t>
    </rPh>
    <rPh sb="10" eb="12">
      <t>ショウワ</t>
    </rPh>
    <rPh sb="14" eb="16">
      <t>ネンダイ</t>
    </rPh>
    <rPh sb="22" eb="24">
      <t>ヘイセイ</t>
    </rPh>
    <rPh sb="24" eb="26">
      <t>ショキ</t>
    </rPh>
    <rPh sb="35" eb="37">
      <t>ホウテイ</t>
    </rPh>
    <rPh sb="37" eb="39">
      <t>タイヨウ</t>
    </rPh>
    <rPh sb="39" eb="41">
      <t>ネンスウ</t>
    </rPh>
    <rPh sb="42" eb="43">
      <t>コ</t>
    </rPh>
    <rPh sb="45" eb="47">
      <t>カンキョ</t>
    </rPh>
    <rPh sb="48" eb="49">
      <t>デ</t>
    </rPh>
    <rPh sb="49" eb="50">
      <t>ハジ</t>
    </rPh>
    <rPh sb="63" eb="64">
      <t>スベ</t>
    </rPh>
    <rPh sb="66" eb="68">
      <t>コウシン</t>
    </rPh>
    <rPh sb="70" eb="73">
      <t>ヒツヨウセイ</t>
    </rPh>
    <rPh sb="74" eb="75">
      <t>スク</t>
    </rPh>
    <rPh sb="80" eb="84">
      <t>チョウジュミョウカ</t>
    </rPh>
    <rPh sb="84" eb="86">
      <t>ジギョウ</t>
    </rPh>
    <rPh sb="86" eb="87">
      <t>オヨ</t>
    </rPh>
    <rPh sb="88" eb="91">
      <t>タイシンカ</t>
    </rPh>
    <rPh sb="91" eb="93">
      <t>ジギョウ</t>
    </rPh>
    <rPh sb="94" eb="95">
      <t>フク</t>
    </rPh>
    <rPh sb="98" eb="101">
      <t>ロウキュウカ</t>
    </rPh>
    <rPh sb="103" eb="105">
      <t>シセツ</t>
    </rPh>
    <rPh sb="106" eb="108">
      <t>シュウゼン</t>
    </rPh>
    <rPh sb="109" eb="111">
      <t>カイチク</t>
    </rPh>
    <rPh sb="112" eb="115">
      <t>ケイカクテキ</t>
    </rPh>
    <rPh sb="116" eb="117">
      <t>スス</t>
    </rPh>
    <phoneticPr fontId="4"/>
  </si>
  <si>
    <t>本市の下水道事業は、下水道使用料のほかは、一般会計からの繰入金や、現金を伴わない長期前受金戻入による収入によって支えられています。しかし、繰入金は、市の財政状況に左右される側面を持ち、また、長期前受金戻入は、解釈の変更等で数値が変わることも考えられることから、安定収入とは言えません。収入の中心となる下水道使用料は、若干の増加傾向にありますが、人口の頭打ちや、節水技術の向上等によって減少に転じることも予想されます。
一方、資産のうち管渠が耐用年数である５０年を迎えるものが、出始めていることから、更新・改修の必要が出てきます。
今後、各種計画に基づく整備・改修事業を行いながら、安定収入の確保を目指すとともに、適正な経費による事業運営を継続していきます。</t>
    <rPh sb="0" eb="2">
      <t>ホンシ</t>
    </rPh>
    <rPh sb="3" eb="6">
      <t>ゲスイドウ</t>
    </rPh>
    <rPh sb="6" eb="8">
      <t>ジギョウ</t>
    </rPh>
    <rPh sb="10" eb="13">
      <t>ゲスイドウ</t>
    </rPh>
    <rPh sb="13" eb="16">
      <t>シヨウリョウ</t>
    </rPh>
    <rPh sb="21" eb="23">
      <t>イッパン</t>
    </rPh>
    <rPh sb="23" eb="25">
      <t>カイケイ</t>
    </rPh>
    <rPh sb="28" eb="30">
      <t>クリイレ</t>
    </rPh>
    <rPh sb="30" eb="31">
      <t>キン</t>
    </rPh>
    <rPh sb="33" eb="35">
      <t>ゲンキン</t>
    </rPh>
    <rPh sb="36" eb="37">
      <t>トモナ</t>
    </rPh>
    <rPh sb="40" eb="42">
      <t>チョウキ</t>
    </rPh>
    <rPh sb="42" eb="45">
      <t>マエウケキン</t>
    </rPh>
    <rPh sb="45" eb="47">
      <t>レイニュウ</t>
    </rPh>
    <rPh sb="50" eb="52">
      <t>シュウニュウ</t>
    </rPh>
    <rPh sb="56" eb="57">
      <t>ササ</t>
    </rPh>
    <rPh sb="69" eb="71">
      <t>クリイレ</t>
    </rPh>
    <rPh sb="71" eb="72">
      <t>キン</t>
    </rPh>
    <rPh sb="74" eb="75">
      <t>シ</t>
    </rPh>
    <rPh sb="76" eb="78">
      <t>ザイセイ</t>
    </rPh>
    <rPh sb="78" eb="80">
      <t>ジョウキョウ</t>
    </rPh>
    <rPh sb="81" eb="83">
      <t>サユウ</t>
    </rPh>
    <rPh sb="86" eb="88">
      <t>ソクメン</t>
    </rPh>
    <rPh sb="89" eb="90">
      <t>モ</t>
    </rPh>
    <rPh sb="95" eb="102">
      <t>チョウキマエウケキンレイニュウ</t>
    </rPh>
    <rPh sb="104" eb="106">
      <t>カイシャク</t>
    </rPh>
    <rPh sb="107" eb="109">
      <t>ヘンコウ</t>
    </rPh>
    <rPh sb="109" eb="110">
      <t>トウ</t>
    </rPh>
    <rPh sb="111" eb="113">
      <t>スウチ</t>
    </rPh>
    <rPh sb="114" eb="115">
      <t>カ</t>
    </rPh>
    <rPh sb="120" eb="121">
      <t>カンガ</t>
    </rPh>
    <rPh sb="130" eb="132">
      <t>アンテイ</t>
    </rPh>
    <rPh sb="132" eb="134">
      <t>シュウニュウ</t>
    </rPh>
    <rPh sb="136" eb="137">
      <t>イ</t>
    </rPh>
    <rPh sb="142" eb="144">
      <t>シュウニュウ</t>
    </rPh>
    <rPh sb="145" eb="147">
      <t>チュウシン</t>
    </rPh>
    <rPh sb="150" eb="153">
      <t>ゲスイドウ</t>
    </rPh>
    <rPh sb="153" eb="156">
      <t>シヨウリョウ</t>
    </rPh>
    <rPh sb="158" eb="160">
      <t>ジャッカン</t>
    </rPh>
    <rPh sb="161" eb="163">
      <t>ゾウカ</t>
    </rPh>
    <rPh sb="163" eb="165">
      <t>ケイコウ</t>
    </rPh>
    <rPh sb="172" eb="174">
      <t>ジンコウ</t>
    </rPh>
    <rPh sb="175" eb="177">
      <t>アタマウ</t>
    </rPh>
    <rPh sb="180" eb="182">
      <t>セッスイ</t>
    </rPh>
    <rPh sb="182" eb="184">
      <t>ギジュツ</t>
    </rPh>
    <rPh sb="185" eb="187">
      <t>コウジョウ</t>
    </rPh>
    <rPh sb="187" eb="188">
      <t>トウ</t>
    </rPh>
    <rPh sb="192" eb="194">
      <t>ゲンショウ</t>
    </rPh>
    <rPh sb="195" eb="196">
      <t>テン</t>
    </rPh>
    <rPh sb="201" eb="203">
      <t>ヨソウ</t>
    </rPh>
    <rPh sb="209" eb="211">
      <t>イッポウ</t>
    </rPh>
    <rPh sb="212" eb="214">
      <t>シサン</t>
    </rPh>
    <rPh sb="217" eb="219">
      <t>カンキョ</t>
    </rPh>
    <rPh sb="220" eb="222">
      <t>タイヨウ</t>
    </rPh>
    <rPh sb="222" eb="224">
      <t>ネンスウ</t>
    </rPh>
    <rPh sb="229" eb="230">
      <t>ネン</t>
    </rPh>
    <rPh sb="231" eb="232">
      <t>ムカ</t>
    </rPh>
    <rPh sb="238" eb="240">
      <t>デハジ</t>
    </rPh>
    <rPh sb="249" eb="251">
      <t>コウシン</t>
    </rPh>
    <rPh sb="252" eb="254">
      <t>カイシュウ</t>
    </rPh>
    <rPh sb="255" eb="257">
      <t>ヒツヨウ</t>
    </rPh>
    <rPh sb="258" eb="259">
      <t>デ</t>
    </rPh>
    <rPh sb="265" eb="267">
      <t>コンゴ</t>
    </rPh>
    <rPh sb="268" eb="270">
      <t>カクシュ</t>
    </rPh>
    <rPh sb="270" eb="272">
      <t>ケイカク</t>
    </rPh>
    <rPh sb="273" eb="274">
      <t>モト</t>
    </rPh>
    <rPh sb="276" eb="278">
      <t>セイビ</t>
    </rPh>
    <rPh sb="279" eb="281">
      <t>カイシュウ</t>
    </rPh>
    <rPh sb="281" eb="283">
      <t>ジギョウ</t>
    </rPh>
    <rPh sb="284" eb="285">
      <t>オコナ</t>
    </rPh>
    <rPh sb="290" eb="292">
      <t>アンテイ</t>
    </rPh>
    <rPh sb="292" eb="294">
      <t>シュウニュウ</t>
    </rPh>
    <rPh sb="295" eb="297">
      <t>カクホ</t>
    </rPh>
    <rPh sb="298" eb="300">
      <t>メザ</t>
    </rPh>
    <rPh sb="306" eb="308">
      <t>テキセイ</t>
    </rPh>
    <rPh sb="309" eb="311">
      <t>ケイヒ</t>
    </rPh>
    <rPh sb="314" eb="316">
      <t>ジギョウ</t>
    </rPh>
    <rPh sb="316" eb="318">
      <t>ウンエイ</t>
    </rPh>
    <rPh sb="319" eb="321">
      <t>ケイゾク</t>
    </rPh>
    <phoneticPr fontId="4"/>
  </si>
  <si>
    <t>①経常収支比率
本市は、１００％を超えている状況ですが、繰入金の増額の見込みがないことや、収益における長期前受金戻入の割合が大きいことなどを踏まえ、下水道使用料設定の適正化や効率的な事業計画を検討する必要があります。
②累積欠損金比率
平成２８年度は一時的な経理の結果、欠損が生じましたが、今年度には解消されました。
③流動比率
平成２８年度以降１００％を上回っており、短期的な債務に対する支払能力を有している状態とされます。将来的には企業債残高の減少とともに流動比率はさらに上昇する見込みです。
④企業債残高対事業規模比率
本市は、企業債を積極的に活用した結果、下水道整備率９９％台に達し、雨水ポンプ場２か所、中継ポンプ場１か所を稼働させているため、比率は上昇傾向にあります。しかしながら、企業債残高は、今後減少傾向にあることや、低金利である現状を考慮し、今後も企業債の積極的活用を進め、繰入金による一般会計の負担を平準化していきます。
⑤経費回収率及び汚水処理原価
汚水処理費用が下水道使用料以外で賄われている状態であり、今後物価上昇が見込まれるため、維持管理の効率化を図り、適正な経費による事業運営を継続する必要があります。
⑧水洗化率
１００％に近い水準にありますが、若干の未水洗化地域が残っています。水洗化率は、下水道使用料に直結するものであることから、引き続き接続を促進する方法を検討・実行していく必要があります。</t>
    <rPh sb="1" eb="3">
      <t>ケイジョウ</t>
    </rPh>
    <rPh sb="3" eb="5">
      <t>シュウシ</t>
    </rPh>
    <rPh sb="5" eb="7">
      <t>ヒリツ</t>
    </rPh>
    <rPh sb="8" eb="10">
      <t>ホンシ</t>
    </rPh>
    <rPh sb="17" eb="18">
      <t>コ</t>
    </rPh>
    <rPh sb="22" eb="24">
      <t>ジョウキョウ</t>
    </rPh>
    <rPh sb="28" eb="30">
      <t>クリイレ</t>
    </rPh>
    <rPh sb="30" eb="31">
      <t>キン</t>
    </rPh>
    <rPh sb="32" eb="34">
      <t>ゾウガク</t>
    </rPh>
    <rPh sb="35" eb="37">
      <t>ミコ</t>
    </rPh>
    <rPh sb="45" eb="47">
      <t>シュウエキ</t>
    </rPh>
    <rPh sb="51" eb="53">
      <t>チョウキ</t>
    </rPh>
    <rPh sb="53" eb="55">
      <t>マエウケ</t>
    </rPh>
    <rPh sb="55" eb="56">
      <t>カネ</t>
    </rPh>
    <rPh sb="56" eb="58">
      <t>レイニュウ</t>
    </rPh>
    <rPh sb="59" eb="61">
      <t>ワリアイ</t>
    </rPh>
    <rPh sb="62" eb="63">
      <t>オオ</t>
    </rPh>
    <rPh sb="70" eb="71">
      <t>フ</t>
    </rPh>
    <rPh sb="74" eb="77">
      <t>ゲスイドウ</t>
    </rPh>
    <rPh sb="77" eb="80">
      <t>シヨウリョウ</t>
    </rPh>
    <rPh sb="80" eb="82">
      <t>セッテイ</t>
    </rPh>
    <rPh sb="83" eb="86">
      <t>テキセイカ</t>
    </rPh>
    <rPh sb="87" eb="90">
      <t>コウリツテキ</t>
    </rPh>
    <rPh sb="91" eb="93">
      <t>ジギョウ</t>
    </rPh>
    <rPh sb="93" eb="95">
      <t>ケイカク</t>
    </rPh>
    <rPh sb="96" eb="98">
      <t>ケントウ</t>
    </rPh>
    <rPh sb="100" eb="102">
      <t>ヒツヨウ</t>
    </rPh>
    <rPh sb="110" eb="112">
      <t>ルイセキ</t>
    </rPh>
    <rPh sb="112" eb="114">
      <t>ケッソン</t>
    </rPh>
    <rPh sb="114" eb="115">
      <t>キン</t>
    </rPh>
    <rPh sb="115" eb="117">
      <t>ヒリツ</t>
    </rPh>
    <rPh sb="118" eb="120">
      <t>ヘイセイ</t>
    </rPh>
    <rPh sb="122" eb="124">
      <t>ネンド</t>
    </rPh>
    <rPh sb="125" eb="128">
      <t>イチジテキ</t>
    </rPh>
    <rPh sb="129" eb="131">
      <t>ケイリ</t>
    </rPh>
    <rPh sb="132" eb="134">
      <t>ケッカ</t>
    </rPh>
    <rPh sb="135" eb="137">
      <t>ケッソン</t>
    </rPh>
    <rPh sb="138" eb="139">
      <t>ショウ</t>
    </rPh>
    <rPh sb="145" eb="148">
      <t>コンネンド</t>
    </rPh>
    <rPh sb="150" eb="152">
      <t>カイショウ</t>
    </rPh>
    <rPh sb="160" eb="162">
      <t>リュウドウ</t>
    </rPh>
    <rPh sb="162" eb="164">
      <t>ヒリツ</t>
    </rPh>
    <rPh sb="165" eb="167">
      <t>ヘイセイ</t>
    </rPh>
    <rPh sb="169" eb="171">
      <t>ネンド</t>
    </rPh>
    <rPh sb="171" eb="173">
      <t>イコウ</t>
    </rPh>
    <rPh sb="178" eb="180">
      <t>ウワマワ</t>
    </rPh>
    <rPh sb="185" eb="188">
      <t>タンキテキ</t>
    </rPh>
    <rPh sb="189" eb="191">
      <t>サイム</t>
    </rPh>
    <rPh sb="192" eb="193">
      <t>タイ</t>
    </rPh>
    <rPh sb="195" eb="197">
      <t>シハライ</t>
    </rPh>
    <rPh sb="197" eb="199">
      <t>ノウリョク</t>
    </rPh>
    <rPh sb="200" eb="201">
      <t>ユウ</t>
    </rPh>
    <rPh sb="205" eb="207">
      <t>ジョウタイ</t>
    </rPh>
    <rPh sb="213" eb="216">
      <t>ショウライテキ</t>
    </rPh>
    <rPh sb="218" eb="220">
      <t>キギョウ</t>
    </rPh>
    <rPh sb="220" eb="221">
      <t>サイ</t>
    </rPh>
    <rPh sb="221" eb="223">
      <t>ザンダカ</t>
    </rPh>
    <rPh sb="224" eb="226">
      <t>ゲンショウ</t>
    </rPh>
    <rPh sb="230" eb="232">
      <t>リュウドウ</t>
    </rPh>
    <rPh sb="232" eb="234">
      <t>ヒリツ</t>
    </rPh>
    <rPh sb="238" eb="240">
      <t>ジョウショウ</t>
    </rPh>
    <rPh sb="242" eb="244">
      <t>ミコ</t>
    </rPh>
    <rPh sb="250" eb="252">
      <t>キギョウ</t>
    </rPh>
    <rPh sb="252" eb="253">
      <t>サイ</t>
    </rPh>
    <rPh sb="253" eb="255">
      <t>ザンダカ</t>
    </rPh>
    <rPh sb="255" eb="256">
      <t>タイ</t>
    </rPh>
    <rPh sb="256" eb="258">
      <t>ジギョウ</t>
    </rPh>
    <rPh sb="258" eb="260">
      <t>キボ</t>
    </rPh>
    <rPh sb="260" eb="262">
      <t>ヒリツ</t>
    </rPh>
    <rPh sb="263" eb="265">
      <t>ホンシ</t>
    </rPh>
    <rPh sb="267" eb="269">
      <t>キギョウ</t>
    </rPh>
    <rPh sb="269" eb="270">
      <t>サイ</t>
    </rPh>
    <rPh sb="271" eb="274">
      <t>セッキョクテキ</t>
    </rPh>
    <rPh sb="275" eb="277">
      <t>カツヨウ</t>
    </rPh>
    <rPh sb="279" eb="281">
      <t>ケッカ</t>
    </rPh>
    <rPh sb="282" eb="285">
      <t>ゲスイドウ</t>
    </rPh>
    <rPh sb="285" eb="287">
      <t>セイビ</t>
    </rPh>
    <rPh sb="287" eb="288">
      <t>リツ</t>
    </rPh>
    <rPh sb="291" eb="292">
      <t>ダイ</t>
    </rPh>
    <rPh sb="293" eb="294">
      <t>タッ</t>
    </rPh>
    <rPh sb="296" eb="298">
      <t>ウスイ</t>
    </rPh>
    <rPh sb="301" eb="302">
      <t>ジョウ</t>
    </rPh>
    <rPh sb="304" eb="305">
      <t>ショ</t>
    </rPh>
    <rPh sb="306" eb="308">
      <t>チュウケイ</t>
    </rPh>
    <rPh sb="311" eb="312">
      <t>ジョウ</t>
    </rPh>
    <rPh sb="314" eb="315">
      <t>ショ</t>
    </rPh>
    <rPh sb="316" eb="318">
      <t>カドウ</t>
    </rPh>
    <rPh sb="326" eb="328">
      <t>ヒリツ</t>
    </rPh>
    <rPh sb="329" eb="331">
      <t>ジョウショウ</t>
    </rPh>
    <rPh sb="331" eb="333">
      <t>ケイコウ</t>
    </rPh>
    <rPh sb="346" eb="348">
      <t>キギョウ</t>
    </rPh>
    <rPh sb="348" eb="349">
      <t>サイ</t>
    </rPh>
    <rPh sb="349" eb="351">
      <t>ザンダカ</t>
    </rPh>
    <rPh sb="353" eb="355">
      <t>コンゴ</t>
    </rPh>
    <rPh sb="355" eb="357">
      <t>ゲンショウ</t>
    </rPh>
    <rPh sb="357" eb="359">
      <t>ケイコウ</t>
    </rPh>
    <rPh sb="366" eb="369">
      <t>テイキンリ</t>
    </rPh>
    <rPh sb="372" eb="374">
      <t>ゲンジョウ</t>
    </rPh>
    <rPh sb="375" eb="377">
      <t>コウリョ</t>
    </rPh>
    <rPh sb="379" eb="381">
      <t>コンゴ</t>
    </rPh>
    <rPh sb="382" eb="384">
      <t>キギョウ</t>
    </rPh>
    <rPh sb="384" eb="385">
      <t>サイ</t>
    </rPh>
    <rPh sb="386" eb="389">
      <t>セッキョクテキ</t>
    </rPh>
    <rPh sb="389" eb="391">
      <t>カツヨウ</t>
    </rPh>
    <rPh sb="392" eb="393">
      <t>スス</t>
    </rPh>
    <rPh sb="395" eb="397">
      <t>クリイレ</t>
    </rPh>
    <rPh sb="397" eb="398">
      <t>キン</t>
    </rPh>
    <rPh sb="401" eb="403">
      <t>イッパン</t>
    </rPh>
    <rPh sb="403" eb="405">
      <t>カイケイ</t>
    </rPh>
    <rPh sb="406" eb="408">
      <t>フタン</t>
    </rPh>
    <rPh sb="409" eb="412">
      <t>ヘイジュンカ</t>
    </rPh>
    <rPh sb="421" eb="423">
      <t>ケイヒ</t>
    </rPh>
    <rPh sb="423" eb="425">
      <t>カイシュウ</t>
    </rPh>
    <rPh sb="425" eb="426">
      <t>リツ</t>
    </rPh>
    <rPh sb="426" eb="427">
      <t>オヨ</t>
    </rPh>
    <rPh sb="428" eb="430">
      <t>オスイ</t>
    </rPh>
    <rPh sb="430" eb="432">
      <t>ショリ</t>
    </rPh>
    <rPh sb="432" eb="434">
      <t>ゲンカ</t>
    </rPh>
    <rPh sb="435" eb="437">
      <t>オスイ</t>
    </rPh>
    <rPh sb="437" eb="439">
      <t>ショリ</t>
    </rPh>
    <rPh sb="439" eb="441">
      <t>ヒヨウ</t>
    </rPh>
    <rPh sb="442" eb="445">
      <t>ゲスイドウ</t>
    </rPh>
    <rPh sb="445" eb="448">
      <t>シヨウリョウ</t>
    </rPh>
    <rPh sb="448" eb="450">
      <t>イガイ</t>
    </rPh>
    <rPh sb="451" eb="452">
      <t>マカナ</t>
    </rPh>
    <rPh sb="457" eb="459">
      <t>ジョウタイ</t>
    </rPh>
    <rPh sb="463" eb="465">
      <t>コンゴ</t>
    </rPh>
    <rPh sb="465" eb="467">
      <t>ブッカ</t>
    </rPh>
    <rPh sb="467" eb="469">
      <t>ジョウショウ</t>
    </rPh>
    <rPh sb="470" eb="472">
      <t>ミコ</t>
    </rPh>
    <rPh sb="478" eb="480">
      <t>イジ</t>
    </rPh>
    <rPh sb="480" eb="482">
      <t>カンリ</t>
    </rPh>
    <rPh sb="483" eb="486">
      <t>コウリツカ</t>
    </rPh>
    <rPh sb="487" eb="488">
      <t>ハカ</t>
    </rPh>
    <rPh sb="490" eb="492">
      <t>テキセイ</t>
    </rPh>
    <rPh sb="493" eb="495">
      <t>ケイヒ</t>
    </rPh>
    <rPh sb="498" eb="500">
      <t>ジギョウ</t>
    </rPh>
    <rPh sb="500" eb="502">
      <t>ウンエイ</t>
    </rPh>
    <rPh sb="503" eb="505">
      <t>ケイゾク</t>
    </rPh>
    <rPh sb="507" eb="509">
      <t>ヒツヨウ</t>
    </rPh>
    <rPh sb="517" eb="520">
      <t>スイセンカ</t>
    </rPh>
    <rPh sb="520" eb="521">
      <t>リツ</t>
    </rPh>
    <rPh sb="527" eb="528">
      <t>チカ</t>
    </rPh>
    <rPh sb="529" eb="531">
      <t>スイジュン</t>
    </rPh>
    <rPh sb="538" eb="540">
      <t>ジャッカン</t>
    </rPh>
    <rPh sb="541" eb="542">
      <t>ミ</t>
    </rPh>
    <rPh sb="542" eb="545">
      <t>スイセンカ</t>
    </rPh>
    <rPh sb="545" eb="547">
      <t>チイキ</t>
    </rPh>
    <rPh sb="548" eb="549">
      <t>ノコ</t>
    </rPh>
    <rPh sb="555" eb="558">
      <t>スイセンカ</t>
    </rPh>
    <rPh sb="558" eb="559">
      <t>リツ</t>
    </rPh>
    <rPh sb="561" eb="564">
      <t>ゲスイドウ</t>
    </rPh>
    <rPh sb="564" eb="567">
      <t>シヨウリョウ</t>
    </rPh>
    <rPh sb="568" eb="570">
      <t>チョッケツ</t>
    </rPh>
    <rPh sb="582" eb="583">
      <t>ヒ</t>
    </rPh>
    <rPh sb="584" eb="585">
      <t>ツヅ</t>
    </rPh>
    <rPh sb="586" eb="588">
      <t>セツゾク</t>
    </rPh>
    <rPh sb="589" eb="591">
      <t>ソクシン</t>
    </rPh>
    <rPh sb="593" eb="595">
      <t>ホウホウ</t>
    </rPh>
    <rPh sb="596" eb="598">
      <t>ケントウ</t>
    </rPh>
    <rPh sb="599" eb="601">
      <t>ジッコウ</t>
    </rPh>
    <rPh sb="605" eb="6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</si>
</sst>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formatCode="#,##0.00;&quot;△&quot;#,##0.00;&quot;-&quot;">
                  <c:v>0.36</c:v>
                </c:pt>
              </c:numCache>
            </c:numRef>
          </c:val>
          <c:extLst>
            <c:ext xmlns:c16="http://schemas.microsoft.com/office/drawing/2014/chart" uri="{C3380CC4-5D6E-409C-BE32-E72D297353CC}">
              <c16:uniqueId val="{00000000-D0B9-4ED2-A2EA-566C23B5FB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0.04</c:v>
                </c:pt>
                <c:pt idx="4">
                  <c:v>0.15</c:v>
                </c:pt>
              </c:numCache>
            </c:numRef>
          </c:val>
          <c:smooth val="0"/>
          <c:extLst>
            <c:ext xmlns:c16="http://schemas.microsoft.com/office/drawing/2014/chart" uri="{C3380CC4-5D6E-409C-BE32-E72D297353CC}">
              <c16:uniqueId val="{00000001-D0B9-4ED2-A2EA-566C23B5FB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8-4BCF-A793-B0F19605FF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B8-4BCF-A793-B0F19605FF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98.18</c:v>
                </c:pt>
                <c:pt idx="2">
                  <c:v>98.11</c:v>
                </c:pt>
                <c:pt idx="3">
                  <c:v>98.22</c:v>
                </c:pt>
                <c:pt idx="4">
                  <c:v>98.41</c:v>
                </c:pt>
              </c:numCache>
            </c:numRef>
          </c:val>
          <c:extLst>
            <c:ext xmlns:c16="http://schemas.microsoft.com/office/drawing/2014/chart" uri="{C3380CC4-5D6E-409C-BE32-E72D297353CC}">
              <c16:uniqueId val="{00000000-9B02-4FFF-8F8C-2EC1EDF969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97.31</c:v>
                </c:pt>
                <c:pt idx="2">
                  <c:v>97.41</c:v>
                </c:pt>
                <c:pt idx="3">
                  <c:v>96.99</c:v>
                </c:pt>
                <c:pt idx="4">
                  <c:v>97.08</c:v>
                </c:pt>
              </c:numCache>
            </c:numRef>
          </c:val>
          <c:smooth val="0"/>
          <c:extLst>
            <c:ext xmlns:c16="http://schemas.microsoft.com/office/drawing/2014/chart" uri="{C3380CC4-5D6E-409C-BE32-E72D297353CC}">
              <c16:uniqueId val="{00000001-9B02-4FFF-8F8C-2EC1EDF969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105.46</c:v>
                </c:pt>
                <c:pt idx="2">
                  <c:v>108.75</c:v>
                </c:pt>
                <c:pt idx="3">
                  <c:v>109.2</c:v>
                </c:pt>
                <c:pt idx="4">
                  <c:v>109.74</c:v>
                </c:pt>
              </c:numCache>
            </c:numRef>
          </c:val>
          <c:extLst>
            <c:ext xmlns:c16="http://schemas.microsoft.com/office/drawing/2014/chart" uri="{C3380CC4-5D6E-409C-BE32-E72D297353CC}">
              <c16:uniqueId val="{00000000-778F-4CB7-89D6-190C719D7D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103.61</c:v>
                </c:pt>
                <c:pt idx="3">
                  <c:v>105.43</c:v>
                </c:pt>
                <c:pt idx="4">
                  <c:v>106.56</c:v>
                </c:pt>
              </c:numCache>
            </c:numRef>
          </c:val>
          <c:smooth val="0"/>
          <c:extLst>
            <c:ext xmlns:c16="http://schemas.microsoft.com/office/drawing/2014/chart" uri="{C3380CC4-5D6E-409C-BE32-E72D297353CC}">
              <c16:uniqueId val="{00000001-778F-4CB7-89D6-190C719D7D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4.0599999999999996</c:v>
                </c:pt>
                <c:pt idx="2">
                  <c:v>8.08</c:v>
                </c:pt>
                <c:pt idx="3">
                  <c:v>11.96</c:v>
                </c:pt>
                <c:pt idx="4">
                  <c:v>15.81</c:v>
                </c:pt>
              </c:numCache>
            </c:numRef>
          </c:val>
          <c:extLst>
            <c:ext xmlns:c16="http://schemas.microsoft.com/office/drawing/2014/chart" uri="{C3380CC4-5D6E-409C-BE32-E72D297353CC}">
              <c16:uniqueId val="{00000000-8A9C-4ED0-B0A2-48A49B0687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14.15</c:v>
                </c:pt>
                <c:pt idx="2">
                  <c:v>17.82</c:v>
                </c:pt>
                <c:pt idx="3">
                  <c:v>19.579999999999998</c:v>
                </c:pt>
                <c:pt idx="4">
                  <c:v>22.24</c:v>
                </c:pt>
              </c:numCache>
            </c:numRef>
          </c:val>
          <c:smooth val="0"/>
          <c:extLst>
            <c:ext xmlns:c16="http://schemas.microsoft.com/office/drawing/2014/chart" uri="{C3380CC4-5D6E-409C-BE32-E72D297353CC}">
              <c16:uniqueId val="{00000001-8A9C-4ED0-B0A2-48A49B0687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formatCode="#,##0.00;&quot;△&quot;#,##0.00;&quot;-&quot;">
                  <c:v>1.1299999999999999</c:v>
                </c:pt>
              </c:numCache>
            </c:numRef>
          </c:val>
          <c:extLst>
            <c:ext xmlns:c16="http://schemas.microsoft.com/office/drawing/2014/chart" uri="{C3380CC4-5D6E-409C-BE32-E72D297353CC}">
              <c16:uniqueId val="{00000000-9394-4B45-93D7-D216C64177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c:v>
                </c:pt>
                <c:pt idx="2" formatCode="#,##0.00;&quot;△&quot;#,##0.00">
                  <c:v>0</c:v>
                </c:pt>
                <c:pt idx="3">
                  <c:v>3.27</c:v>
                </c:pt>
                <c:pt idx="4">
                  <c:v>0.28999999999999998</c:v>
                </c:pt>
              </c:numCache>
            </c:numRef>
          </c:val>
          <c:smooth val="0"/>
          <c:extLst>
            <c:ext xmlns:c16="http://schemas.microsoft.com/office/drawing/2014/chart" uri="{C3380CC4-5D6E-409C-BE32-E72D297353CC}">
              <c16:uniqueId val="{00000001-9394-4B45-93D7-D216C64177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formatCode="#,##0.00;&quot;△&quot;#,##0.00;&quot;-&quot;">
                  <c:v>73.84</c:v>
                </c:pt>
                <c:pt idx="4">
                  <c:v>0</c:v>
                </c:pt>
              </c:numCache>
            </c:numRef>
          </c:val>
          <c:extLst>
            <c:ext xmlns:c16="http://schemas.microsoft.com/office/drawing/2014/chart" uri="{C3380CC4-5D6E-409C-BE32-E72D297353CC}">
              <c16:uniqueId val="{00000000-F31F-46A5-91AE-42C19ABD83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14.73</c:v>
                </c:pt>
                <c:pt idx="2">
                  <c:v>13.93</c:v>
                </c:pt>
                <c:pt idx="3">
                  <c:v>27.29</c:v>
                </c:pt>
                <c:pt idx="4">
                  <c:v>8.31</c:v>
                </c:pt>
              </c:numCache>
            </c:numRef>
          </c:val>
          <c:smooth val="0"/>
          <c:extLst>
            <c:ext xmlns:c16="http://schemas.microsoft.com/office/drawing/2014/chart" uri="{C3380CC4-5D6E-409C-BE32-E72D297353CC}">
              <c16:uniqueId val="{00000001-F31F-46A5-91AE-42C19ABD83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64.599999999999994</c:v>
                </c:pt>
                <c:pt idx="2">
                  <c:v>86.4</c:v>
                </c:pt>
                <c:pt idx="3">
                  <c:v>100.9</c:v>
                </c:pt>
                <c:pt idx="4">
                  <c:v>118.82</c:v>
                </c:pt>
              </c:numCache>
            </c:numRef>
          </c:val>
          <c:extLst>
            <c:ext xmlns:c16="http://schemas.microsoft.com/office/drawing/2014/chart" uri="{C3380CC4-5D6E-409C-BE32-E72D297353CC}">
              <c16:uniqueId val="{00000000-2148-4ACF-B158-960A4836B8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50.32</c:v>
                </c:pt>
                <c:pt idx="2">
                  <c:v>63.14</c:v>
                </c:pt>
                <c:pt idx="3">
                  <c:v>77.83</c:v>
                </c:pt>
                <c:pt idx="4">
                  <c:v>86.93</c:v>
                </c:pt>
              </c:numCache>
            </c:numRef>
          </c:val>
          <c:smooth val="0"/>
          <c:extLst>
            <c:ext xmlns:c16="http://schemas.microsoft.com/office/drawing/2014/chart" uri="{C3380CC4-5D6E-409C-BE32-E72D297353CC}">
              <c16:uniqueId val="{00000001-2148-4ACF-B158-960A4836B8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203.81</c:v>
                </c:pt>
                <c:pt idx="2">
                  <c:v>398</c:v>
                </c:pt>
                <c:pt idx="3">
                  <c:v>677.31</c:v>
                </c:pt>
                <c:pt idx="4">
                  <c:v>607.74</c:v>
                </c:pt>
              </c:numCache>
            </c:numRef>
          </c:val>
          <c:extLst>
            <c:ext xmlns:c16="http://schemas.microsoft.com/office/drawing/2014/chart" uri="{C3380CC4-5D6E-409C-BE32-E72D297353CC}">
              <c16:uniqueId val="{00000000-DF1A-402B-87E5-8F66678841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683.89</c:v>
                </c:pt>
                <c:pt idx="2">
                  <c:v>664.11</c:v>
                </c:pt>
                <c:pt idx="3">
                  <c:v>710.4</c:v>
                </c:pt>
                <c:pt idx="4">
                  <c:v>674.86</c:v>
                </c:pt>
              </c:numCache>
            </c:numRef>
          </c:val>
          <c:smooth val="0"/>
          <c:extLst>
            <c:ext xmlns:c16="http://schemas.microsoft.com/office/drawing/2014/chart" uri="{C3380CC4-5D6E-409C-BE32-E72D297353CC}">
              <c16:uniqueId val="{00000001-DF1A-402B-87E5-8F66678841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99.43</c:v>
                </c:pt>
                <c:pt idx="2">
                  <c:v>99.35</c:v>
                </c:pt>
                <c:pt idx="3">
                  <c:v>91.08</c:v>
                </c:pt>
                <c:pt idx="4">
                  <c:v>92.56</c:v>
                </c:pt>
              </c:numCache>
            </c:numRef>
          </c:val>
          <c:extLst>
            <c:ext xmlns:c16="http://schemas.microsoft.com/office/drawing/2014/chart" uri="{C3380CC4-5D6E-409C-BE32-E72D297353CC}">
              <c16:uniqueId val="{00000000-B616-43C3-A40B-2729F917C5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95.34</c:v>
                </c:pt>
                <c:pt idx="2">
                  <c:v>100.01</c:v>
                </c:pt>
                <c:pt idx="3">
                  <c:v>97.39</c:v>
                </c:pt>
                <c:pt idx="4">
                  <c:v>97.78</c:v>
                </c:pt>
              </c:numCache>
            </c:numRef>
          </c:val>
          <c:smooth val="0"/>
          <c:extLst>
            <c:ext xmlns:c16="http://schemas.microsoft.com/office/drawing/2014/chart" uri="{C3380CC4-5D6E-409C-BE32-E72D297353CC}">
              <c16:uniqueId val="{00000001-B616-43C3-A40B-2729F917C5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114.83</c:v>
                </c:pt>
                <c:pt idx="2">
                  <c:v>114.89</c:v>
                </c:pt>
                <c:pt idx="3">
                  <c:v>125.49</c:v>
                </c:pt>
                <c:pt idx="4">
                  <c:v>123.37</c:v>
                </c:pt>
              </c:numCache>
            </c:numRef>
          </c:val>
          <c:extLst>
            <c:ext xmlns:c16="http://schemas.microsoft.com/office/drawing/2014/chart" uri="{C3380CC4-5D6E-409C-BE32-E72D297353CC}">
              <c16:uniqueId val="{00000000-553C-4684-BFED-5FA8AEF4B4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111.25</c:v>
                </c:pt>
                <c:pt idx="2">
                  <c:v>109.45</c:v>
                </c:pt>
                <c:pt idx="3">
                  <c:v>114.85</c:v>
                </c:pt>
                <c:pt idx="4">
                  <c:v>114.82</c:v>
                </c:pt>
              </c:numCache>
            </c:numRef>
          </c:val>
          <c:smooth val="0"/>
          <c:extLst>
            <c:ext xmlns:c16="http://schemas.microsoft.com/office/drawing/2014/chart" uri="{C3380CC4-5D6E-409C-BE32-E72D297353CC}">
              <c16:uniqueId val="{00000001-553C-4684-BFED-5FA8AEF4B4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志木市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76056</v>
      </c>
      <c r="AM8" s="50"/>
      <c r="AN8" s="50"/>
      <c r="AO8" s="50"/>
      <c r="AP8" s="50"/>
      <c r="AQ8" s="50"/>
      <c r="AR8" s="50"/>
      <c r="AS8" s="50"/>
      <c r="AT8" s="45">
        <f>データ!T6</f>
        <v>9.0500000000000007</v>
      </c>
      <c r="AU8" s="45"/>
      <c r="AV8" s="45"/>
      <c r="AW8" s="45"/>
      <c r="AX8" s="45"/>
      <c r="AY8" s="45"/>
      <c r="AZ8" s="45"/>
      <c r="BA8" s="45"/>
      <c r="BB8" s="45">
        <f>データ!U6</f>
        <v>8403.98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73.25</v>
      </c>
      <c r="J10" s="45"/>
      <c r="K10" s="45"/>
      <c r="L10" s="45"/>
      <c r="M10" s="45"/>
      <c r="N10" s="45"/>
      <c r="O10" s="45"/>
      <c r="P10" s="45">
        <f>データ!P6</f>
        <v>99.51</v>
      </c>
      <c r="Q10" s="45"/>
      <c r="R10" s="45"/>
      <c r="S10" s="45"/>
      <c r="T10" s="45"/>
      <c r="U10" s="45"/>
      <c r="V10" s="45"/>
      <c r="W10" s="45">
        <f>データ!Q6</f>
        <v>75.7</v>
      </c>
      <c r="X10" s="45"/>
      <c r="Y10" s="45"/>
      <c r="Z10" s="45"/>
      <c r="AA10" s="45"/>
      <c r="AB10" s="45"/>
      <c r="AC10" s="45"/>
      <c r="AD10" s="50">
        <f>データ!R6</f>
        <v>2214</v>
      </c>
      <c r="AE10" s="50"/>
      <c r="AF10" s="50"/>
      <c r="AG10" s="50"/>
      <c r="AH10" s="50"/>
      <c r="AI10" s="50"/>
      <c r="AJ10" s="50"/>
      <c r="AK10" s="2"/>
      <c r="AL10" s="50">
        <f>データ!V6</f>
        <v>75818</v>
      </c>
      <c r="AM10" s="50"/>
      <c r="AN10" s="50"/>
      <c r="AO10" s="50"/>
      <c r="AP10" s="50"/>
      <c r="AQ10" s="50"/>
      <c r="AR10" s="50"/>
      <c r="AS10" s="50"/>
      <c r="AT10" s="45">
        <f>データ!W6</f>
        <v>6.11</v>
      </c>
      <c r="AU10" s="45"/>
      <c r="AV10" s="45"/>
      <c r="AW10" s="45"/>
      <c r="AX10" s="45"/>
      <c r="AY10" s="45"/>
      <c r="AZ10" s="45"/>
      <c r="BA10" s="45"/>
      <c r="BB10" s="45">
        <f>データ!X6</f>
        <v>12408.84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121</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QU1IsbuY3hlrbKB5TeRoS8Q0dO2p0Dg3G/RmdJ9zsk7ZVZNCLFtr+doGxHgeTKPhqBhSpQ5/u+Sw7uafIyMtg==" saltValue="D1BdY76BuThVPM2tSAsL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112283</v>
      </c>
      <c r="D6" s="33">
        <f t="shared" si="3"/>
        <v>46</v>
      </c>
      <c r="E6" s="33">
        <f t="shared" si="3"/>
        <v>17</v>
      </c>
      <c r="F6" s="33">
        <f t="shared" si="3"/>
        <v>1</v>
      </c>
      <c r="G6" s="33">
        <f t="shared" si="3"/>
        <v>0</v>
      </c>
      <c r="H6" s="33" t="str">
        <f t="shared" si="3"/>
        <v>埼玉県　志木市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73.25</v>
      </c>
      <c r="P6" s="34">
        <f t="shared" si="3"/>
        <v>99.51</v>
      </c>
      <c r="Q6" s="34">
        <f t="shared" si="3"/>
        <v>75.7</v>
      </c>
      <c r="R6" s="34">
        <f t="shared" si="3"/>
        <v>2214</v>
      </c>
      <c r="S6" s="34">
        <f t="shared" si="3"/>
        <v>76056</v>
      </c>
      <c r="T6" s="34">
        <f t="shared" si="3"/>
        <v>9.0500000000000007</v>
      </c>
      <c r="U6" s="34">
        <f t="shared" si="3"/>
        <v>8403.98</v>
      </c>
      <c r="V6" s="34">
        <f t="shared" si="3"/>
        <v>75818</v>
      </c>
      <c r="W6" s="34">
        <f t="shared" si="3"/>
        <v>6.11</v>
      </c>
      <c r="X6" s="34">
        <f t="shared" si="3"/>
        <v>12408.84</v>
      </c>
      <c r="Y6" s="35" t="str">
        <f>IF(Y7="",NA(),Y7)</f>
        <v>-</v>
      </c>
      <c r="Z6" s="35">
        <f t="shared" ref="Z6:AH6" si="4">IF(Z7="",NA(),Z7)</f>
        <v>105.46</v>
      </c>
      <c r="AA6" s="35">
        <f t="shared" si="4"/>
        <v>108.75</v>
      </c>
      <c r="AB6" s="35">
        <f t="shared" si="4"/>
        <v>109.2</v>
      </c>
      <c r="AC6" s="35">
        <f t="shared" si="4"/>
        <v>109.74</v>
      </c>
      <c r="AD6" s="35" t="str">
        <f t="shared" si="4"/>
        <v>-</v>
      </c>
      <c r="AE6" s="35">
        <f t="shared" si="4"/>
        <v>102.73</v>
      </c>
      <c r="AF6" s="35">
        <f t="shared" si="4"/>
        <v>103.61</v>
      </c>
      <c r="AG6" s="35">
        <f t="shared" si="4"/>
        <v>105.43</v>
      </c>
      <c r="AH6" s="35">
        <f t="shared" si="4"/>
        <v>106.56</v>
      </c>
      <c r="AI6" s="34" t="str">
        <f>IF(AI7="","",IF(AI7="-","【-】","【"&amp;SUBSTITUTE(TEXT(AI7,"#,##0.00"),"-","△")&amp;"】"))</f>
        <v>【108.80】</v>
      </c>
      <c r="AJ6" s="35" t="str">
        <f>IF(AJ7="",NA(),AJ7)</f>
        <v>-</v>
      </c>
      <c r="AK6" s="34">
        <f t="shared" ref="AK6:AS6" si="5">IF(AK7="",NA(),AK7)</f>
        <v>0</v>
      </c>
      <c r="AL6" s="34">
        <f t="shared" si="5"/>
        <v>0</v>
      </c>
      <c r="AM6" s="35">
        <f t="shared" si="5"/>
        <v>73.84</v>
      </c>
      <c r="AN6" s="34">
        <f t="shared" si="5"/>
        <v>0</v>
      </c>
      <c r="AO6" s="35" t="str">
        <f t="shared" si="5"/>
        <v>-</v>
      </c>
      <c r="AP6" s="35">
        <f t="shared" si="5"/>
        <v>14.73</v>
      </c>
      <c r="AQ6" s="35">
        <f t="shared" si="5"/>
        <v>13.93</v>
      </c>
      <c r="AR6" s="35">
        <f t="shared" si="5"/>
        <v>27.29</v>
      </c>
      <c r="AS6" s="35">
        <f t="shared" si="5"/>
        <v>8.31</v>
      </c>
      <c r="AT6" s="34" t="str">
        <f>IF(AT7="","",IF(AT7="-","【-】","【"&amp;SUBSTITUTE(TEXT(AT7,"#,##0.00"),"-","△")&amp;"】"))</f>
        <v>【4.27】</v>
      </c>
      <c r="AU6" s="35" t="str">
        <f>IF(AU7="",NA(),AU7)</f>
        <v>-</v>
      </c>
      <c r="AV6" s="35">
        <f t="shared" ref="AV6:BD6" si="6">IF(AV7="",NA(),AV7)</f>
        <v>64.599999999999994</v>
      </c>
      <c r="AW6" s="35">
        <f t="shared" si="6"/>
        <v>86.4</v>
      </c>
      <c r="AX6" s="35">
        <f t="shared" si="6"/>
        <v>100.9</v>
      </c>
      <c r="AY6" s="35">
        <f t="shared" si="6"/>
        <v>118.82</v>
      </c>
      <c r="AZ6" s="35" t="str">
        <f t="shared" si="6"/>
        <v>-</v>
      </c>
      <c r="BA6" s="35">
        <f t="shared" si="6"/>
        <v>50.32</v>
      </c>
      <c r="BB6" s="35">
        <f t="shared" si="6"/>
        <v>63.14</v>
      </c>
      <c r="BC6" s="35">
        <f t="shared" si="6"/>
        <v>77.83</v>
      </c>
      <c r="BD6" s="35">
        <f t="shared" si="6"/>
        <v>86.93</v>
      </c>
      <c r="BE6" s="34" t="str">
        <f>IF(BE7="","",IF(BE7="-","【-】","【"&amp;SUBSTITUTE(TEXT(BE7,"#,##0.00"),"-","△")&amp;"】"))</f>
        <v>【66.41】</v>
      </c>
      <c r="BF6" s="35" t="str">
        <f>IF(BF7="",NA(),BF7)</f>
        <v>-</v>
      </c>
      <c r="BG6" s="35">
        <f t="shared" ref="BG6:BO6" si="7">IF(BG7="",NA(),BG7)</f>
        <v>203.81</v>
      </c>
      <c r="BH6" s="35">
        <f t="shared" si="7"/>
        <v>398</v>
      </c>
      <c r="BI6" s="35">
        <f t="shared" si="7"/>
        <v>677.31</v>
      </c>
      <c r="BJ6" s="35">
        <f t="shared" si="7"/>
        <v>607.74</v>
      </c>
      <c r="BK6" s="35" t="str">
        <f t="shared" si="7"/>
        <v>-</v>
      </c>
      <c r="BL6" s="35">
        <f t="shared" si="7"/>
        <v>683.89</v>
      </c>
      <c r="BM6" s="35">
        <f t="shared" si="7"/>
        <v>664.11</v>
      </c>
      <c r="BN6" s="35">
        <f t="shared" si="7"/>
        <v>710.4</v>
      </c>
      <c r="BO6" s="35">
        <f t="shared" si="7"/>
        <v>674.86</v>
      </c>
      <c r="BP6" s="34" t="str">
        <f>IF(BP7="","",IF(BP7="-","【-】","【"&amp;SUBSTITUTE(TEXT(BP7,"#,##0.00"),"-","△")&amp;"】"))</f>
        <v>【707.33】</v>
      </c>
      <c r="BQ6" s="35" t="str">
        <f>IF(BQ7="",NA(),BQ7)</f>
        <v>-</v>
      </c>
      <c r="BR6" s="35">
        <f t="shared" ref="BR6:BZ6" si="8">IF(BR7="",NA(),BR7)</f>
        <v>99.43</v>
      </c>
      <c r="BS6" s="35">
        <f t="shared" si="8"/>
        <v>99.35</v>
      </c>
      <c r="BT6" s="35">
        <f t="shared" si="8"/>
        <v>91.08</v>
      </c>
      <c r="BU6" s="35">
        <f t="shared" si="8"/>
        <v>92.56</v>
      </c>
      <c r="BV6" s="35" t="str">
        <f t="shared" si="8"/>
        <v>-</v>
      </c>
      <c r="BW6" s="35">
        <f t="shared" si="8"/>
        <v>95.34</v>
      </c>
      <c r="BX6" s="35">
        <f t="shared" si="8"/>
        <v>100.01</v>
      </c>
      <c r="BY6" s="35">
        <f t="shared" si="8"/>
        <v>97.39</v>
      </c>
      <c r="BZ6" s="35">
        <f t="shared" si="8"/>
        <v>97.78</v>
      </c>
      <c r="CA6" s="34" t="str">
        <f>IF(CA7="","",IF(CA7="-","【-】","【"&amp;SUBSTITUTE(TEXT(CA7,"#,##0.00"),"-","△")&amp;"】"))</f>
        <v>【101.26】</v>
      </c>
      <c r="CB6" s="35" t="str">
        <f>IF(CB7="",NA(),CB7)</f>
        <v>-</v>
      </c>
      <c r="CC6" s="35">
        <f t="shared" ref="CC6:CK6" si="9">IF(CC7="",NA(),CC7)</f>
        <v>114.83</v>
      </c>
      <c r="CD6" s="35">
        <f t="shared" si="9"/>
        <v>114.89</v>
      </c>
      <c r="CE6" s="35">
        <f t="shared" si="9"/>
        <v>125.49</v>
      </c>
      <c r="CF6" s="35">
        <f t="shared" si="9"/>
        <v>123.37</v>
      </c>
      <c r="CG6" s="35" t="str">
        <f t="shared" si="9"/>
        <v>-</v>
      </c>
      <c r="CH6" s="35">
        <f t="shared" si="9"/>
        <v>111.25</v>
      </c>
      <c r="CI6" s="35">
        <f t="shared" si="9"/>
        <v>109.45</v>
      </c>
      <c r="CJ6" s="35">
        <f t="shared" si="9"/>
        <v>114.85</v>
      </c>
      <c r="CK6" s="35">
        <f t="shared" si="9"/>
        <v>114.82</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f t="shared" ref="CY6:DG6" si="11">IF(CY7="",NA(),CY7)</f>
        <v>98.18</v>
      </c>
      <c r="CZ6" s="35">
        <f t="shared" si="11"/>
        <v>98.11</v>
      </c>
      <c r="DA6" s="35">
        <f t="shared" si="11"/>
        <v>98.22</v>
      </c>
      <c r="DB6" s="35">
        <f t="shared" si="11"/>
        <v>98.41</v>
      </c>
      <c r="DC6" s="35" t="str">
        <f t="shared" si="11"/>
        <v>-</v>
      </c>
      <c r="DD6" s="35">
        <f t="shared" si="11"/>
        <v>97.31</v>
      </c>
      <c r="DE6" s="35">
        <f t="shared" si="11"/>
        <v>97.41</v>
      </c>
      <c r="DF6" s="35">
        <f t="shared" si="11"/>
        <v>96.99</v>
      </c>
      <c r="DG6" s="35">
        <f t="shared" si="11"/>
        <v>97.08</v>
      </c>
      <c r="DH6" s="34" t="str">
        <f>IF(DH7="","",IF(DH7="-","【-】","【"&amp;SUBSTITUTE(TEXT(DH7,"#,##0.00"),"-","△")&amp;"】"))</f>
        <v>【95.06】</v>
      </c>
      <c r="DI6" s="35" t="str">
        <f>IF(DI7="",NA(),DI7)</f>
        <v>-</v>
      </c>
      <c r="DJ6" s="35">
        <f t="shared" ref="DJ6:DR6" si="12">IF(DJ7="",NA(),DJ7)</f>
        <v>4.0599999999999996</v>
      </c>
      <c r="DK6" s="35">
        <f t="shared" si="12"/>
        <v>8.08</v>
      </c>
      <c r="DL6" s="35">
        <f t="shared" si="12"/>
        <v>11.96</v>
      </c>
      <c r="DM6" s="35">
        <f t="shared" si="12"/>
        <v>15.81</v>
      </c>
      <c r="DN6" s="35" t="str">
        <f t="shared" si="12"/>
        <v>-</v>
      </c>
      <c r="DO6" s="35">
        <f t="shared" si="12"/>
        <v>14.15</v>
      </c>
      <c r="DP6" s="35">
        <f t="shared" si="12"/>
        <v>17.82</v>
      </c>
      <c r="DQ6" s="35">
        <f t="shared" si="12"/>
        <v>19.579999999999998</v>
      </c>
      <c r="DR6" s="35">
        <f t="shared" si="12"/>
        <v>22.24</v>
      </c>
      <c r="DS6" s="34" t="str">
        <f>IF(DS7="","",IF(DS7="-","【-】","【"&amp;SUBSTITUTE(TEXT(DS7,"#,##0.00"),"-","△")&amp;"】"))</f>
        <v>【38.13】</v>
      </c>
      <c r="DT6" s="35" t="str">
        <f>IF(DT7="",NA(),DT7)</f>
        <v>-</v>
      </c>
      <c r="DU6" s="34">
        <f t="shared" ref="DU6:EC6" si="13">IF(DU7="",NA(),DU7)</f>
        <v>0</v>
      </c>
      <c r="DV6" s="34">
        <f t="shared" si="13"/>
        <v>0</v>
      </c>
      <c r="DW6" s="34">
        <f t="shared" si="13"/>
        <v>0</v>
      </c>
      <c r="DX6" s="35">
        <f t="shared" si="13"/>
        <v>1.1299999999999999</v>
      </c>
      <c r="DY6" s="35" t="str">
        <f t="shared" si="13"/>
        <v>-</v>
      </c>
      <c r="DZ6" s="35">
        <f t="shared" si="13"/>
        <v>3</v>
      </c>
      <c r="EA6" s="34">
        <f t="shared" si="13"/>
        <v>0</v>
      </c>
      <c r="EB6" s="35">
        <f t="shared" si="13"/>
        <v>3.27</v>
      </c>
      <c r="EC6" s="35">
        <f t="shared" si="13"/>
        <v>0.28999999999999998</v>
      </c>
      <c r="ED6" s="34" t="str">
        <f>IF(ED7="","",IF(ED7="-","【-】","【"&amp;SUBSTITUTE(TEXT(ED7,"#,##0.00"),"-","△")&amp;"】"))</f>
        <v>【5.37】</v>
      </c>
      <c r="EE6" s="35" t="str">
        <f>IF(EE7="",NA(),EE7)</f>
        <v>-</v>
      </c>
      <c r="EF6" s="34">
        <f t="shared" ref="EF6:EN6" si="14">IF(EF7="",NA(),EF7)</f>
        <v>0</v>
      </c>
      <c r="EG6" s="34">
        <f t="shared" si="14"/>
        <v>0</v>
      </c>
      <c r="EH6" s="34">
        <f t="shared" si="14"/>
        <v>0</v>
      </c>
      <c r="EI6" s="35">
        <f t="shared" si="14"/>
        <v>0.36</v>
      </c>
      <c r="EJ6" s="35" t="str">
        <f t="shared" si="14"/>
        <v>-</v>
      </c>
      <c r="EK6" s="35">
        <f t="shared" si="14"/>
        <v>0.01</v>
      </c>
      <c r="EL6" s="35">
        <f t="shared" si="14"/>
        <v>0.02</v>
      </c>
      <c r="EM6" s="35">
        <f t="shared" si="14"/>
        <v>0.04</v>
      </c>
      <c r="EN6" s="35">
        <f t="shared" si="14"/>
        <v>0.15</v>
      </c>
      <c r="EO6" s="34" t="str">
        <f>IF(EO7="","",IF(EO7="-","【-】","【"&amp;SUBSTITUTE(TEXT(EO7,"#,##0.00"),"-","△")&amp;"】"))</f>
        <v>【0.23】</v>
      </c>
    </row>
    <row r="7" spans="1:148" s="36" customFormat="1" x14ac:dyDescent="0.15">
      <c r="A7" s="28"/>
      <c r="B7" s="37">
        <v>2017</v>
      </c>
      <c r="C7" s="37">
        <v>112283</v>
      </c>
      <c r="D7" s="37">
        <v>46</v>
      </c>
      <c r="E7" s="37">
        <v>17</v>
      </c>
      <c r="F7" s="37">
        <v>1</v>
      </c>
      <c r="G7" s="37">
        <v>0</v>
      </c>
      <c r="H7" s="37" t="s">
        <v>108</v>
      </c>
      <c r="I7" s="37" t="s">
        <v>109</v>
      </c>
      <c r="J7" s="37" t="s">
        <v>110</v>
      </c>
      <c r="K7" s="37" t="s">
        <v>111</v>
      </c>
      <c r="L7" s="37" t="s">
        <v>112</v>
      </c>
      <c r="M7" s="37" t="s">
        <v>113</v>
      </c>
      <c r="N7" s="38" t="s">
        <v>114</v>
      </c>
      <c r="O7" s="38">
        <v>73.25</v>
      </c>
      <c r="P7" s="38">
        <v>99.51</v>
      </c>
      <c r="Q7" s="38">
        <v>75.7</v>
      </c>
      <c r="R7" s="38">
        <v>2214</v>
      </c>
      <c r="S7" s="38">
        <v>76056</v>
      </c>
      <c r="T7" s="38">
        <v>9.0500000000000007</v>
      </c>
      <c r="U7" s="38">
        <v>8403.98</v>
      </c>
      <c r="V7" s="38">
        <v>75818</v>
      </c>
      <c r="W7" s="38">
        <v>6.11</v>
      </c>
      <c r="X7" s="38">
        <v>12408.84</v>
      </c>
      <c r="Y7" s="38" t="s">
        <v>114</v>
      </c>
      <c r="Z7" s="38">
        <v>105.46</v>
      </c>
      <c r="AA7" s="38">
        <v>108.75</v>
      </c>
      <c r="AB7" s="38">
        <v>109.2</v>
      </c>
      <c r="AC7" s="38">
        <v>109.74</v>
      </c>
      <c r="AD7" s="38" t="s">
        <v>114</v>
      </c>
      <c r="AE7" s="38">
        <v>102.73</v>
      </c>
      <c r="AF7" s="38">
        <v>103.61</v>
      </c>
      <c r="AG7" s="38">
        <v>105.43</v>
      </c>
      <c r="AH7" s="38">
        <v>106.56</v>
      </c>
      <c r="AI7" s="38">
        <v>108.8</v>
      </c>
      <c r="AJ7" s="38" t="s">
        <v>114</v>
      </c>
      <c r="AK7" s="38">
        <v>0</v>
      </c>
      <c r="AL7" s="38">
        <v>0</v>
      </c>
      <c r="AM7" s="38">
        <v>73.84</v>
      </c>
      <c r="AN7" s="38">
        <v>0</v>
      </c>
      <c r="AO7" s="38" t="s">
        <v>114</v>
      </c>
      <c r="AP7" s="38">
        <v>14.73</v>
      </c>
      <c r="AQ7" s="38">
        <v>13.93</v>
      </c>
      <c r="AR7" s="38">
        <v>27.29</v>
      </c>
      <c r="AS7" s="38">
        <v>8.31</v>
      </c>
      <c r="AT7" s="38">
        <v>4.2699999999999996</v>
      </c>
      <c r="AU7" s="38" t="s">
        <v>114</v>
      </c>
      <c r="AV7" s="38">
        <v>64.599999999999994</v>
      </c>
      <c r="AW7" s="38">
        <v>86.4</v>
      </c>
      <c r="AX7" s="38">
        <v>100.9</v>
      </c>
      <c r="AY7" s="38">
        <v>118.82</v>
      </c>
      <c r="AZ7" s="38" t="s">
        <v>114</v>
      </c>
      <c r="BA7" s="38">
        <v>50.32</v>
      </c>
      <c r="BB7" s="38">
        <v>63.14</v>
      </c>
      <c r="BC7" s="38">
        <v>77.83</v>
      </c>
      <c r="BD7" s="38">
        <v>86.93</v>
      </c>
      <c r="BE7" s="38">
        <v>66.41</v>
      </c>
      <c r="BF7" s="38" t="s">
        <v>114</v>
      </c>
      <c r="BG7" s="38">
        <v>203.81</v>
      </c>
      <c r="BH7" s="38">
        <v>398</v>
      </c>
      <c r="BI7" s="38">
        <v>677.31</v>
      </c>
      <c r="BJ7" s="38">
        <v>607.74</v>
      </c>
      <c r="BK7" s="38" t="s">
        <v>114</v>
      </c>
      <c r="BL7" s="38">
        <v>683.89</v>
      </c>
      <c r="BM7" s="38">
        <v>664.11</v>
      </c>
      <c r="BN7" s="38">
        <v>710.4</v>
      </c>
      <c r="BO7" s="38">
        <v>674.86</v>
      </c>
      <c r="BP7" s="38">
        <v>707.33</v>
      </c>
      <c r="BQ7" s="38" t="s">
        <v>114</v>
      </c>
      <c r="BR7" s="38">
        <v>99.43</v>
      </c>
      <c r="BS7" s="38">
        <v>99.35</v>
      </c>
      <c r="BT7" s="38">
        <v>91.08</v>
      </c>
      <c r="BU7" s="38">
        <v>92.56</v>
      </c>
      <c r="BV7" s="38" t="s">
        <v>114</v>
      </c>
      <c r="BW7" s="38">
        <v>95.34</v>
      </c>
      <c r="BX7" s="38">
        <v>100.01</v>
      </c>
      <c r="BY7" s="38">
        <v>97.39</v>
      </c>
      <c r="BZ7" s="38">
        <v>97.78</v>
      </c>
      <c r="CA7" s="38">
        <v>101.26</v>
      </c>
      <c r="CB7" s="38" t="s">
        <v>114</v>
      </c>
      <c r="CC7" s="38">
        <v>114.83</v>
      </c>
      <c r="CD7" s="38">
        <v>114.89</v>
      </c>
      <c r="CE7" s="38">
        <v>125.49</v>
      </c>
      <c r="CF7" s="38">
        <v>123.37</v>
      </c>
      <c r="CG7" s="38" t="s">
        <v>114</v>
      </c>
      <c r="CH7" s="38">
        <v>111.25</v>
      </c>
      <c r="CI7" s="38">
        <v>109.45</v>
      </c>
      <c r="CJ7" s="38">
        <v>114.85</v>
      </c>
      <c r="CK7" s="38">
        <v>114.82</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v>98.18</v>
      </c>
      <c r="CZ7" s="38">
        <v>98.11</v>
      </c>
      <c r="DA7" s="38">
        <v>98.22</v>
      </c>
      <c r="DB7" s="38">
        <v>98.41</v>
      </c>
      <c r="DC7" s="38" t="s">
        <v>114</v>
      </c>
      <c r="DD7" s="38">
        <v>97.31</v>
      </c>
      <c r="DE7" s="38">
        <v>97.41</v>
      </c>
      <c r="DF7" s="38">
        <v>96.99</v>
      </c>
      <c r="DG7" s="38">
        <v>97.08</v>
      </c>
      <c r="DH7" s="38">
        <v>95.06</v>
      </c>
      <c r="DI7" s="38" t="s">
        <v>114</v>
      </c>
      <c r="DJ7" s="38">
        <v>4.0599999999999996</v>
      </c>
      <c r="DK7" s="38">
        <v>8.08</v>
      </c>
      <c r="DL7" s="38">
        <v>11.96</v>
      </c>
      <c r="DM7" s="38">
        <v>15.81</v>
      </c>
      <c r="DN7" s="38" t="s">
        <v>114</v>
      </c>
      <c r="DO7" s="38">
        <v>14.15</v>
      </c>
      <c r="DP7" s="38">
        <v>17.82</v>
      </c>
      <c r="DQ7" s="38">
        <v>19.579999999999998</v>
      </c>
      <c r="DR7" s="38">
        <v>22.24</v>
      </c>
      <c r="DS7" s="38">
        <v>38.130000000000003</v>
      </c>
      <c r="DT7" s="38" t="s">
        <v>114</v>
      </c>
      <c r="DU7" s="38">
        <v>0</v>
      </c>
      <c r="DV7" s="38">
        <v>0</v>
      </c>
      <c r="DW7" s="38">
        <v>0</v>
      </c>
      <c r="DX7" s="38">
        <v>1.1299999999999999</v>
      </c>
      <c r="DY7" s="38" t="s">
        <v>114</v>
      </c>
      <c r="DZ7" s="38">
        <v>3</v>
      </c>
      <c r="EA7" s="38">
        <v>0</v>
      </c>
      <c r="EB7" s="38">
        <v>3.27</v>
      </c>
      <c r="EC7" s="38">
        <v>0.28999999999999998</v>
      </c>
      <c r="ED7" s="38">
        <v>5.37</v>
      </c>
      <c r="EE7" s="38" t="s">
        <v>114</v>
      </c>
      <c r="EF7" s="38">
        <v>0</v>
      </c>
      <c r="EG7" s="38">
        <v>0</v>
      </c>
      <c r="EH7" s="38">
        <v>0</v>
      </c>
      <c r="EI7" s="38">
        <v>0.36</v>
      </c>
      <c r="EJ7" s="38" t="s">
        <v>114</v>
      </c>
      <c r="EK7" s="38">
        <v>0.01</v>
      </c>
      <c r="EL7" s="38">
        <v>0.02</v>
      </c>
      <c r="EM7" s="38">
        <v>0.04</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siki</cp:lastModifiedBy>
  <cp:lastPrinted>2019-01-16T04:36:45Z</cp:lastPrinted>
  <dcterms:created xsi:type="dcterms:W3CDTF">2018-12-03T08:48:07Z</dcterms:created>
  <dcterms:modified xsi:type="dcterms:W3CDTF">2019-01-16T04:44:03Z</dcterms:modified>
  <cp:category/>
</cp:coreProperties>
</file>