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uidou06\f\庶務経理データ\統計・調査回答・その他文書\H30\公営企業に係る経営比較分析表（平成29年度決算）の分析等について\"/>
    </mc:Choice>
  </mc:AlternateContent>
  <workbookProtection workbookAlgorithmName="SHA-512" workbookHashValue="di699mMSw1b1O4mQ0X8AYP3pctgPueDtNNTe4jesV5rQzhl2J2YK1z3Hzn96IZocOQzV/AW1DKcmTa+hHKaAJw==" workbookSaltValue="ns0GspAunwpbORSbBk7Slw==" workbookSpinCount="100000" lockStructure="1"/>
  <bookViews>
    <workbookView xWindow="0" yWindow="0" windowWidth="24000" windowHeight="97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<sst xmlns="http://schemas.openxmlformats.org/spreadsheetml/2006/main" count="232" uniqueCount="120">
  <si>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</si>
  <si>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</si>
  <si>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</si>
  <si>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</si>
  <si>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</si>
  <si>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</si>
  <si>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</si>
  <si>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</si>
  <si>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</si>
  <si>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</si>
  <si>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</si>
  <si>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</si>
  <si>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</si>
  <si>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</si>
  <si>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</si>
  <si>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</si>
  <si>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</si>
  <si>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</si>
  <si>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</si>
  <si>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</si>
  <si>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</si>
  <si>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</si>
  <si>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</si>
  <si>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</si>
  <si>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</si>
  <si>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</si>
  <si>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</si>
  <si>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</si>
  <si>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</si>
  <si>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</si>
  <si>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</si>
  <si>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</si>
  <si>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</si>
  <si>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</si>
  <si>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</si>
  <si>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</si>
  <si>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</si>
  <si>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</si>
  <si>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</si>
  <si>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</si>
  <si>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</si>
  <si>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</si>
  <si>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</si>
  <si>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</si>
  <si>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</si>
  <si>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</si>
  <si>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</si>
  <si>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</si>
  <si>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</si>
  <si>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</si>
  <si>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</si>
  <si>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</si>
  <si>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</si>
  <si>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</si>
  <si>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</si>
  <si>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</si>
  <si>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</si>
  <si>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</si>
  <si>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</si>
  <si>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</si>
  <si>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</si>
  <si>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</si>
  <si>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</si>
  <si>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</si>
  <si>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</si>
  <si>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</si>
  <si>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</si>
  <si>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</si>
  <si>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</si>
  <si>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</si>
  <si>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</si>
  <si>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</si>
  <si>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</si>
  <si>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</si>
  <si>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</si>
  <si>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</si>
  <si>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</si>
  <si>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</si>
  <si>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</si>
  <si>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</si>
  <si>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</si>
  <si>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</si>
  <si>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</si>
  <si>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</si>
  <si>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</si>
  <si>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</si>
  <si>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</si>
  <si>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</si>
  <si>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</si>
  <si>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</si>
  <si>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</si>
  <si>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</si>
  <si>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</si>
  <si>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</si>
  <si>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</si>
  <si>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</si>
  <si>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</si>
  <si>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</si>
  <si>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</si>
  <si>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</si>
  <si>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</si>
  <si>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</si>
  <si>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</si>
  <si>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</si>
  <si>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</si>
  <si>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蕨市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</si>
  <si>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</si>
  <si>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</si>
  <si>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</si>
  <si>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</si>
  <si>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</si>
  <si>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</si>
  <si>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</si>
  <si>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</si>
  <si>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</si>
  <si>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</si>
  <si>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</si>
  <si>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「①有形固定資産減価償却率」は35%程度となっており、類似団体平均と比べて資産の老朽度合いが低い状況にある。
　「②管路経年化率」は類似団体平均値と比較し
て、五分の一程度となっており、管路の更新事業も進めていることから、健全性が高く保たれている状況となっている。
　「③管路更新率」は、ここ3年間で増加傾向にあるものの、依然類似団体と比較して低い状況にある。これは、基幹管路を中心に管路の新設工事を進めたため、更新工事割合が低くなったことが主な要因である。
</t>
    <rPh sb="43" eb="45">
      <t>ドア</t>
    </rPh>
    <rPh sb="81" eb="82">
      <t>５</t>
    </rPh>
    <rPh sb="148" eb="150">
      <t>ネンカン</t>
    </rPh>
    <rPh sb="151" eb="153">
      <t>ゾウカ</t>
    </rPh>
    <rPh sb="153" eb="155">
      <t>ケイコウ</t>
    </rPh>
    <rPh sb="211" eb="213">
      <t>ワリアイ</t>
    </rPh>
    <rPh sb="214" eb="215">
      <t>ヒク</t>
    </rPh>
    <phoneticPr fontId="4"/>
  </si>
  <si>
    <t xml:space="preserve">　経営の健全性及び効率性に係る指標を分析すると、経営状況は概ね健全な状態であるといえる。
　しかしながら、将来的には人口減少や少子高齢化などによる水需要の減少が想定される中で、経年化施設の更新や、大規模災害に対する応急給水・応急復旧の整備を適切に履行していく必要がある。
　このような状況の中、平成29年度に見直しを行った蕨市水道ビジョン（後期計画）に基づき、主要管路の耐震化や水道施設の長寿命化など施設・設備投資の継続と、料金収入が減少する中での健全経営の両立を達成することにより、『将来にわたって健全な水道』の更なる強化を図っていく。
</t>
    <rPh sb="29" eb="30">
      <t>オオム</t>
    </rPh>
    <rPh sb="53" eb="56">
      <t>ショウライテキ</t>
    </rPh>
    <rPh sb="142" eb="144">
      <t>ジョウキョウ</t>
    </rPh>
    <rPh sb="145" eb="146">
      <t>ナカ</t>
    </rPh>
    <rPh sb="147" eb="149">
      <t>ヘイセイ</t>
    </rPh>
    <rPh sb="151" eb="153">
      <t>ネンド</t>
    </rPh>
    <rPh sb="154" eb="156">
      <t>ミナオ</t>
    </rPh>
    <rPh sb="158" eb="159">
      <t>オコナ</t>
    </rPh>
    <rPh sb="161" eb="163">
      <t>ワラビシ</t>
    </rPh>
    <rPh sb="163" eb="165">
      <t>スイドウ</t>
    </rPh>
    <rPh sb="170" eb="172">
      <t>コウキ</t>
    </rPh>
    <rPh sb="172" eb="174">
      <t>ケイカク</t>
    </rPh>
    <rPh sb="176" eb="177">
      <t>モト</t>
    </rPh>
    <rPh sb="200" eb="202">
      <t>シセツ</t>
    </rPh>
    <rPh sb="203" eb="205">
      <t>セツビ</t>
    </rPh>
    <rPh sb="205" eb="207">
      <t>トウシ</t>
    </rPh>
    <rPh sb="208" eb="210">
      <t>ケイゾク</t>
    </rPh>
    <rPh sb="229" eb="231">
      <t>リョウリツ</t>
    </rPh>
    <rPh sb="232" eb="234">
      <t>タッセイ</t>
    </rPh>
    <rPh sb="243" eb="245">
      <t>ショウライ</t>
    </rPh>
    <rPh sb="250" eb="252">
      <t>ケンゼン</t>
    </rPh>
    <rPh sb="253" eb="255">
      <t>スイドウ</t>
    </rPh>
    <rPh sb="257" eb="258">
      <t>サラ</t>
    </rPh>
    <rPh sb="260" eb="262">
      <t>キョウカ</t>
    </rPh>
    <rPh sb="263" eb="264">
      <t>ハカ</t>
    </rPh>
    <phoneticPr fontId="16"/>
  </si>
  <si>
    <t>　「①経常収支比率」は100％を上回ったものの、一時的費用の増加により下落した。
　「②累積欠損金比率」は0％を維持している。
　「③流動比率」は、未払金の増加により下降したため、類似団体平均値を下回ったものの、一時的なものであり、概ね安定的な経営状況といえる。
　「④企業債残高対給水収益比率」については、新規借入を行わず、施設や管路の更新を内部留保資金により計画的に実施したため、改善傾向を維持している。
　「⑤料金回収率」は100％を僅かに下回ったが、一時的費用の増加によるものであるため、問題ないと認識している。
　「⑥給水原価」は、全国平均値及び類似団体平均値よりかなり低い状況にあり、効率的な給水を実施できている。
　「⑦施設利用率」については、配水量の増加を見込み難い状況にあることから、適正な施設能力を見極め、施設更新時にダウンサイジングを検討する必要がある。
　「⑧有収率」は、平成23年度以降は90％以上で推移し、全国平均値及び類似団体平均値を大幅に上回っており、高水準を維持している。</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</si>
</sst>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0.36</c:v>
                </c:pt>
                <c:pt idx="1">
                  <c:v>0.21</c:v>
                </c:pt>
                <c:pt idx="2">
                  <c:v>0.24</c:v>
                </c:pt>
                <c:pt idx="3">
                  <c:v>0.33</c:v>
                </c:pt>
                <c:pt idx="4">
                  <c:v>0.37</c:v>
                </c:pt>
              </c:numCache>
            </c:numRef>
          </c:val>
          <c:extLst xmlns:c16r2="http://schemas.microsoft.com/office/drawing/2015/06/chart">
            <c:ext xmlns:c16="http://schemas.microsoft.com/office/drawing/2014/chart" uri="{C3380CC4-5D6E-409C-BE32-E72D297353CC}">
              <c16:uniqueId val="{00000000-4C23-4F1D-9030-8F55DE2A65ED}"/>
            </c:ext>
          </c:extLst>
        </c:ser>
        <c:dLbls>
          <c:showLegendKey val="0"/>
          <c:showVal val="0"/>
          <c:showCatName val="0"/>
          <c:showSerName val="0"/>
          <c:showPercent val="0"/>
          <c:showBubbleSize val="0"/>
        </c:dLbls>
        <c:gapWidth val="150"/>
        <c:axId val="237851688"/>
        <c:axId val="23785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4C23-4F1D-9030-8F55DE2A65ED}"/>
            </c:ext>
          </c:extLst>
        </c:ser>
        <c:dLbls>
          <c:showLegendKey val="0"/>
          <c:showVal val="0"/>
          <c:showCatName val="0"/>
          <c:showSerName val="0"/>
          <c:showPercent val="0"/>
          <c:showBubbleSize val="0"/>
        </c:dLbls>
        <c:marker val="1"/>
        <c:smooth val="0"/>
        <c:axId val="237851688"/>
        <c:axId val="237852072"/>
      </c:lineChart>
      <c:dateAx>
        <c:axId val="237851688"/>
        <c:scaling>
          <c:orientation val="minMax"/>
        </c:scaling>
        <c:delete val="1"/>
        <c:axPos val="b"/>
        <c:numFmt formatCode="ge" sourceLinked="1"/>
        <c:majorTickMark val="none"/>
        <c:minorTickMark val="none"/>
        <c:tickLblPos val="none"/>
        <c:crossAx val="237852072"/>
        <c:crosses val="autoZero"/>
        <c:auto val="1"/>
        <c:lblOffset val="100"/>
        <c:baseTimeUnit val="years"/>
      </c:dateAx>
      <c:valAx>
        <c:axId val="23785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5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59.27</c:v>
                </c:pt>
                <c:pt idx="1">
                  <c:v>58.23</c:v>
                </c:pt>
                <c:pt idx="2">
                  <c:v>57.82</c:v>
                </c:pt>
                <c:pt idx="3">
                  <c:v>57.31</c:v>
                </c:pt>
                <c:pt idx="4">
                  <c:v>57.54</c:v>
                </c:pt>
              </c:numCache>
            </c:numRef>
          </c:val>
          <c:extLst xmlns:c16r2="http://schemas.microsoft.com/office/drawing/2015/06/chart">
            <c:ext xmlns:c16="http://schemas.microsoft.com/office/drawing/2014/chart" uri="{C3380CC4-5D6E-409C-BE32-E72D297353CC}">
              <c16:uniqueId val="{00000000-CE04-4FEA-92BC-7294CE6207BD}"/>
            </c:ext>
          </c:extLst>
        </c:ser>
        <c:dLbls>
          <c:showLegendKey val="0"/>
          <c:showVal val="0"/>
          <c:showCatName val="0"/>
          <c:showSerName val="0"/>
          <c:showPercent val="0"/>
          <c:showBubbleSize val="0"/>
        </c:dLbls>
        <c:gapWidth val="150"/>
        <c:axId val="238881424"/>
        <c:axId val="23888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CE04-4FEA-92BC-7294CE6207BD}"/>
            </c:ext>
          </c:extLst>
        </c:ser>
        <c:dLbls>
          <c:showLegendKey val="0"/>
          <c:showVal val="0"/>
          <c:showCatName val="0"/>
          <c:showSerName val="0"/>
          <c:showPercent val="0"/>
          <c:showBubbleSize val="0"/>
        </c:dLbls>
        <c:marker val="1"/>
        <c:smooth val="0"/>
        <c:axId val="238881424"/>
        <c:axId val="238881816"/>
      </c:lineChart>
      <c:dateAx>
        <c:axId val="238881424"/>
        <c:scaling>
          <c:orientation val="minMax"/>
        </c:scaling>
        <c:delete val="1"/>
        <c:axPos val="b"/>
        <c:numFmt formatCode="ge" sourceLinked="1"/>
        <c:majorTickMark val="none"/>
        <c:minorTickMark val="none"/>
        <c:tickLblPos val="none"/>
        <c:crossAx val="238881816"/>
        <c:crosses val="autoZero"/>
        <c:auto val="1"/>
        <c:lblOffset val="100"/>
        <c:baseTimeUnit val="years"/>
      </c:dateAx>
      <c:valAx>
        <c:axId val="23888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8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94.86</c:v>
                </c:pt>
                <c:pt idx="1">
                  <c:v>93.33</c:v>
                </c:pt>
                <c:pt idx="2">
                  <c:v>94.25</c:v>
                </c:pt>
                <c:pt idx="3">
                  <c:v>95.7</c:v>
                </c:pt>
                <c:pt idx="4">
                  <c:v>95.58</c:v>
                </c:pt>
              </c:numCache>
            </c:numRef>
          </c:val>
          <c:extLst xmlns:c16r2="http://schemas.microsoft.com/office/drawing/2015/06/chart">
            <c:ext xmlns:c16="http://schemas.microsoft.com/office/drawing/2014/chart" uri="{C3380CC4-5D6E-409C-BE32-E72D297353CC}">
              <c16:uniqueId val="{00000000-AC23-4E1D-BEBB-D378EF38CDDD}"/>
            </c:ext>
          </c:extLst>
        </c:ser>
        <c:dLbls>
          <c:showLegendKey val="0"/>
          <c:showVal val="0"/>
          <c:showCatName val="0"/>
          <c:showSerName val="0"/>
          <c:showPercent val="0"/>
          <c:showBubbleSize val="0"/>
        </c:dLbls>
        <c:gapWidth val="150"/>
        <c:axId val="238882992"/>
        <c:axId val="23888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AC23-4E1D-BEBB-D378EF38CDDD}"/>
            </c:ext>
          </c:extLst>
        </c:ser>
        <c:dLbls>
          <c:showLegendKey val="0"/>
          <c:showVal val="0"/>
          <c:showCatName val="0"/>
          <c:showSerName val="0"/>
          <c:showPercent val="0"/>
          <c:showBubbleSize val="0"/>
        </c:dLbls>
        <c:marker val="1"/>
        <c:smooth val="0"/>
        <c:axId val="238882992"/>
        <c:axId val="238883384"/>
      </c:lineChart>
      <c:dateAx>
        <c:axId val="238882992"/>
        <c:scaling>
          <c:orientation val="minMax"/>
        </c:scaling>
        <c:delete val="1"/>
        <c:axPos val="b"/>
        <c:numFmt formatCode="ge" sourceLinked="1"/>
        <c:majorTickMark val="none"/>
        <c:minorTickMark val="none"/>
        <c:tickLblPos val="none"/>
        <c:crossAx val="238883384"/>
        <c:crosses val="autoZero"/>
        <c:auto val="1"/>
        <c:lblOffset val="100"/>
        <c:baseTimeUnit val="years"/>
      </c:dateAx>
      <c:valAx>
        <c:axId val="23888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8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114.64</c:v>
                </c:pt>
                <c:pt idx="1">
                  <c:v>112.96</c:v>
                </c:pt>
                <c:pt idx="2">
                  <c:v>114.42</c:v>
                </c:pt>
                <c:pt idx="3">
                  <c:v>115.47</c:v>
                </c:pt>
                <c:pt idx="4">
                  <c:v>113.32</c:v>
                </c:pt>
              </c:numCache>
            </c:numRef>
          </c:val>
          <c:extLst xmlns:c16r2="http://schemas.microsoft.com/office/drawing/2015/06/chart">
            <c:ext xmlns:c16="http://schemas.microsoft.com/office/drawing/2014/chart" uri="{C3380CC4-5D6E-409C-BE32-E72D297353CC}">
              <c16:uniqueId val="{00000000-36DF-4720-8CCE-34C9106FB19B}"/>
            </c:ext>
          </c:extLst>
        </c:ser>
        <c:dLbls>
          <c:showLegendKey val="0"/>
          <c:showVal val="0"/>
          <c:showCatName val="0"/>
          <c:showSerName val="0"/>
          <c:showPercent val="0"/>
          <c:showBubbleSize val="0"/>
        </c:dLbls>
        <c:gapWidth val="150"/>
        <c:axId val="237893992"/>
        <c:axId val="23790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36DF-4720-8CCE-34C9106FB19B}"/>
            </c:ext>
          </c:extLst>
        </c:ser>
        <c:dLbls>
          <c:showLegendKey val="0"/>
          <c:showVal val="0"/>
          <c:showCatName val="0"/>
          <c:showSerName val="0"/>
          <c:showPercent val="0"/>
          <c:showBubbleSize val="0"/>
        </c:dLbls>
        <c:marker val="1"/>
        <c:smooth val="0"/>
        <c:axId val="237893992"/>
        <c:axId val="237904616"/>
      </c:lineChart>
      <c:dateAx>
        <c:axId val="237893992"/>
        <c:scaling>
          <c:orientation val="minMax"/>
        </c:scaling>
        <c:delete val="1"/>
        <c:axPos val="b"/>
        <c:numFmt formatCode="ge" sourceLinked="1"/>
        <c:majorTickMark val="none"/>
        <c:minorTickMark val="none"/>
        <c:tickLblPos val="none"/>
        <c:crossAx val="237904616"/>
        <c:crosses val="autoZero"/>
        <c:auto val="1"/>
        <c:lblOffset val="100"/>
        <c:baseTimeUnit val="years"/>
      </c:dateAx>
      <c:valAx>
        <c:axId val="237904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89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30.69</c:v>
                </c:pt>
                <c:pt idx="1">
                  <c:v>31.96</c:v>
                </c:pt>
                <c:pt idx="2">
                  <c:v>33.56</c:v>
                </c:pt>
                <c:pt idx="3">
                  <c:v>35.65</c:v>
                </c:pt>
                <c:pt idx="4">
                  <c:v>37.28</c:v>
                </c:pt>
              </c:numCache>
            </c:numRef>
          </c:val>
          <c:extLst xmlns:c16r2="http://schemas.microsoft.com/office/drawing/2015/06/chart">
            <c:ext xmlns:c16="http://schemas.microsoft.com/office/drawing/2014/chart" uri="{C3380CC4-5D6E-409C-BE32-E72D297353CC}">
              <c16:uniqueId val="{00000000-D65B-498C-A13F-B8C3737935DD}"/>
            </c:ext>
          </c:extLst>
        </c:ser>
        <c:dLbls>
          <c:showLegendKey val="0"/>
          <c:showVal val="0"/>
          <c:showCatName val="0"/>
          <c:showSerName val="0"/>
          <c:showPercent val="0"/>
          <c:showBubbleSize val="0"/>
        </c:dLbls>
        <c:gapWidth val="150"/>
        <c:axId val="237959528"/>
        <c:axId val="23795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D65B-498C-A13F-B8C3737935DD}"/>
            </c:ext>
          </c:extLst>
        </c:ser>
        <c:dLbls>
          <c:showLegendKey val="0"/>
          <c:showVal val="0"/>
          <c:showCatName val="0"/>
          <c:showSerName val="0"/>
          <c:showPercent val="0"/>
          <c:showBubbleSize val="0"/>
        </c:dLbls>
        <c:marker val="1"/>
        <c:smooth val="0"/>
        <c:axId val="237959528"/>
        <c:axId val="237959912"/>
      </c:lineChart>
      <c:dateAx>
        <c:axId val="237959528"/>
        <c:scaling>
          <c:orientation val="minMax"/>
        </c:scaling>
        <c:delete val="1"/>
        <c:axPos val="b"/>
        <c:numFmt formatCode="ge" sourceLinked="1"/>
        <c:majorTickMark val="none"/>
        <c:minorTickMark val="none"/>
        <c:tickLblPos val="none"/>
        <c:crossAx val="237959912"/>
        <c:crosses val="autoZero"/>
        <c:auto val="1"/>
        <c:lblOffset val="100"/>
        <c:baseTimeUnit val="years"/>
      </c:dateAx>
      <c:valAx>
        <c:axId val="23795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5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2.75</c:v>
                </c:pt>
                <c:pt idx="1">
                  <c:v>2.59</c:v>
                </c:pt>
                <c:pt idx="2">
                  <c:v>2.89</c:v>
                </c:pt>
                <c:pt idx="3">
                  <c:v>2.64</c:v>
                </c:pt>
                <c:pt idx="4">
                  <c:v>2.39</c:v>
                </c:pt>
              </c:numCache>
            </c:numRef>
          </c:val>
          <c:extLst xmlns:c16r2="http://schemas.microsoft.com/office/drawing/2015/06/chart">
            <c:ext xmlns:c16="http://schemas.microsoft.com/office/drawing/2014/chart" uri="{C3380CC4-5D6E-409C-BE32-E72D297353CC}">
              <c16:uniqueId val="{00000000-3A7C-4EE4-8DED-E31BD4C0F4B2}"/>
            </c:ext>
          </c:extLst>
        </c:ser>
        <c:dLbls>
          <c:showLegendKey val="0"/>
          <c:showVal val="0"/>
          <c:showCatName val="0"/>
          <c:showSerName val="0"/>
          <c:showPercent val="0"/>
          <c:showBubbleSize val="0"/>
        </c:dLbls>
        <c:gapWidth val="150"/>
        <c:axId val="238556040"/>
        <c:axId val="23855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3A7C-4EE4-8DED-E31BD4C0F4B2}"/>
            </c:ext>
          </c:extLst>
        </c:ser>
        <c:dLbls>
          <c:showLegendKey val="0"/>
          <c:showVal val="0"/>
          <c:showCatName val="0"/>
          <c:showSerName val="0"/>
          <c:showPercent val="0"/>
          <c:showBubbleSize val="0"/>
        </c:dLbls>
        <c:marker val="1"/>
        <c:smooth val="0"/>
        <c:axId val="238556040"/>
        <c:axId val="238557448"/>
      </c:lineChart>
      <c:dateAx>
        <c:axId val="238556040"/>
        <c:scaling>
          <c:orientation val="minMax"/>
        </c:scaling>
        <c:delete val="1"/>
        <c:axPos val="b"/>
        <c:numFmt formatCode="ge" sourceLinked="1"/>
        <c:majorTickMark val="none"/>
        <c:minorTickMark val="none"/>
        <c:tickLblPos val="none"/>
        <c:crossAx val="238557448"/>
        <c:crosses val="autoZero"/>
        <c:auto val="1"/>
        <c:lblOffset val="100"/>
        <c:baseTimeUnit val="years"/>
      </c:dateAx>
      <c:valAx>
        <c:axId val="23855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5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52-47DC-8E6B-C892A3A6F5B8}"/>
            </c:ext>
          </c:extLst>
        </c:ser>
        <c:dLbls>
          <c:showLegendKey val="0"/>
          <c:showVal val="0"/>
          <c:showCatName val="0"/>
          <c:showSerName val="0"/>
          <c:showPercent val="0"/>
          <c:showBubbleSize val="0"/>
        </c:dLbls>
        <c:gapWidth val="150"/>
        <c:axId val="122911304"/>
        <c:axId val="12291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BF52-47DC-8E6B-C892A3A6F5B8}"/>
            </c:ext>
          </c:extLst>
        </c:ser>
        <c:dLbls>
          <c:showLegendKey val="0"/>
          <c:showVal val="0"/>
          <c:showCatName val="0"/>
          <c:showSerName val="0"/>
          <c:showPercent val="0"/>
          <c:showBubbleSize val="0"/>
        </c:dLbls>
        <c:marker val="1"/>
        <c:smooth val="0"/>
        <c:axId val="122911304"/>
        <c:axId val="122911696"/>
      </c:lineChart>
      <c:dateAx>
        <c:axId val="122911304"/>
        <c:scaling>
          <c:orientation val="minMax"/>
        </c:scaling>
        <c:delete val="1"/>
        <c:axPos val="b"/>
        <c:numFmt formatCode="ge" sourceLinked="1"/>
        <c:majorTickMark val="none"/>
        <c:minorTickMark val="none"/>
        <c:tickLblPos val="none"/>
        <c:crossAx val="122911696"/>
        <c:crosses val="autoZero"/>
        <c:auto val="1"/>
        <c:lblOffset val="100"/>
        <c:baseTimeUnit val="years"/>
      </c:dateAx>
      <c:valAx>
        <c:axId val="12291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91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985.99</c:v>
                </c:pt>
                <c:pt idx="1">
                  <c:v>423.06</c:v>
                </c:pt>
                <c:pt idx="2">
                  <c:v>398.6</c:v>
                </c:pt>
                <c:pt idx="3">
                  <c:v>402.06</c:v>
                </c:pt>
                <c:pt idx="4">
                  <c:v>333.83</c:v>
                </c:pt>
              </c:numCache>
            </c:numRef>
          </c:val>
          <c:extLst xmlns:c16r2="http://schemas.microsoft.com/office/drawing/2015/06/chart">
            <c:ext xmlns:c16="http://schemas.microsoft.com/office/drawing/2014/chart" uri="{C3380CC4-5D6E-409C-BE32-E72D297353CC}">
              <c16:uniqueId val="{00000000-9D56-4D33-A508-73C1F004D74A}"/>
            </c:ext>
          </c:extLst>
        </c:ser>
        <c:dLbls>
          <c:showLegendKey val="0"/>
          <c:showVal val="0"/>
          <c:showCatName val="0"/>
          <c:showSerName val="0"/>
          <c:showPercent val="0"/>
          <c:showBubbleSize val="0"/>
        </c:dLbls>
        <c:gapWidth val="150"/>
        <c:axId val="238944000"/>
        <c:axId val="23894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9D56-4D33-A508-73C1F004D74A}"/>
            </c:ext>
          </c:extLst>
        </c:ser>
        <c:dLbls>
          <c:showLegendKey val="0"/>
          <c:showVal val="0"/>
          <c:showCatName val="0"/>
          <c:showSerName val="0"/>
          <c:showPercent val="0"/>
          <c:showBubbleSize val="0"/>
        </c:dLbls>
        <c:marker val="1"/>
        <c:smooth val="0"/>
        <c:axId val="238944000"/>
        <c:axId val="238944392"/>
      </c:lineChart>
      <c:dateAx>
        <c:axId val="238944000"/>
        <c:scaling>
          <c:orientation val="minMax"/>
        </c:scaling>
        <c:delete val="1"/>
        <c:axPos val="b"/>
        <c:numFmt formatCode="ge" sourceLinked="1"/>
        <c:majorTickMark val="none"/>
        <c:minorTickMark val="none"/>
        <c:tickLblPos val="none"/>
        <c:crossAx val="238944392"/>
        <c:crosses val="autoZero"/>
        <c:auto val="1"/>
        <c:lblOffset val="100"/>
        <c:baseTimeUnit val="years"/>
      </c:dateAx>
      <c:valAx>
        <c:axId val="238944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89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321.83999999999997</c:v>
                </c:pt>
                <c:pt idx="1">
                  <c:v>325.58999999999997</c:v>
                </c:pt>
                <c:pt idx="2">
                  <c:v>309.97000000000003</c:v>
                </c:pt>
                <c:pt idx="3">
                  <c:v>289.25</c:v>
                </c:pt>
                <c:pt idx="4">
                  <c:v>268.64999999999998</c:v>
                </c:pt>
              </c:numCache>
            </c:numRef>
          </c:val>
          <c:extLst xmlns:c16r2="http://schemas.microsoft.com/office/drawing/2015/06/chart">
            <c:ext xmlns:c16="http://schemas.microsoft.com/office/drawing/2014/chart" uri="{C3380CC4-5D6E-409C-BE32-E72D297353CC}">
              <c16:uniqueId val="{00000000-B848-44C4-8B3F-E62F271966DB}"/>
            </c:ext>
          </c:extLst>
        </c:ser>
        <c:dLbls>
          <c:showLegendKey val="0"/>
          <c:showVal val="0"/>
          <c:showCatName val="0"/>
          <c:showSerName val="0"/>
          <c:showPercent val="0"/>
          <c:showBubbleSize val="0"/>
        </c:dLbls>
        <c:gapWidth val="150"/>
        <c:axId val="238943608"/>
        <c:axId val="23894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B848-44C4-8B3F-E62F271966DB}"/>
            </c:ext>
          </c:extLst>
        </c:ser>
        <c:dLbls>
          <c:showLegendKey val="0"/>
          <c:showVal val="0"/>
          <c:showCatName val="0"/>
          <c:showSerName val="0"/>
          <c:showPercent val="0"/>
          <c:showBubbleSize val="0"/>
        </c:dLbls>
        <c:marker val="1"/>
        <c:smooth val="0"/>
        <c:axId val="238943608"/>
        <c:axId val="238945568"/>
      </c:lineChart>
      <c:dateAx>
        <c:axId val="238943608"/>
        <c:scaling>
          <c:orientation val="minMax"/>
        </c:scaling>
        <c:delete val="1"/>
        <c:axPos val="b"/>
        <c:numFmt formatCode="ge" sourceLinked="1"/>
        <c:majorTickMark val="none"/>
        <c:minorTickMark val="none"/>
        <c:tickLblPos val="none"/>
        <c:crossAx val="238945568"/>
        <c:crosses val="autoZero"/>
        <c:auto val="1"/>
        <c:lblOffset val="100"/>
        <c:baseTimeUnit val="years"/>
      </c:dateAx>
      <c:valAx>
        <c:axId val="238945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894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101.53</c:v>
                </c:pt>
                <c:pt idx="1">
                  <c:v>103.63</c:v>
                </c:pt>
                <c:pt idx="2">
                  <c:v>102.5</c:v>
                </c:pt>
                <c:pt idx="3">
                  <c:v>103.14</c:v>
                </c:pt>
                <c:pt idx="4">
                  <c:v>99.95</c:v>
                </c:pt>
              </c:numCache>
            </c:numRef>
          </c:val>
          <c:extLst xmlns:c16r2="http://schemas.microsoft.com/office/drawing/2015/06/chart">
            <c:ext xmlns:c16="http://schemas.microsoft.com/office/drawing/2014/chart" uri="{C3380CC4-5D6E-409C-BE32-E72D297353CC}">
              <c16:uniqueId val="{00000000-FA7F-43D3-966C-66B8EE66F7C4}"/>
            </c:ext>
          </c:extLst>
        </c:ser>
        <c:dLbls>
          <c:showLegendKey val="0"/>
          <c:showVal val="0"/>
          <c:showCatName val="0"/>
          <c:showSerName val="0"/>
          <c:showPercent val="0"/>
          <c:showBubbleSize val="0"/>
        </c:dLbls>
        <c:gapWidth val="150"/>
        <c:axId val="238946744"/>
        <c:axId val="23894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FA7F-43D3-966C-66B8EE66F7C4}"/>
            </c:ext>
          </c:extLst>
        </c:ser>
        <c:dLbls>
          <c:showLegendKey val="0"/>
          <c:showVal val="0"/>
          <c:showCatName val="0"/>
          <c:showSerName val="0"/>
          <c:showPercent val="0"/>
          <c:showBubbleSize val="0"/>
        </c:dLbls>
        <c:marker val="1"/>
        <c:smooth val="0"/>
        <c:axId val="238946744"/>
        <c:axId val="238947136"/>
      </c:lineChart>
      <c:dateAx>
        <c:axId val="238946744"/>
        <c:scaling>
          <c:orientation val="minMax"/>
        </c:scaling>
        <c:delete val="1"/>
        <c:axPos val="b"/>
        <c:numFmt formatCode="ge" sourceLinked="1"/>
        <c:majorTickMark val="none"/>
        <c:minorTickMark val="none"/>
        <c:tickLblPos val="none"/>
        <c:crossAx val="238947136"/>
        <c:crosses val="autoZero"/>
        <c:auto val="1"/>
        <c:lblOffset val="100"/>
        <c:baseTimeUnit val="years"/>
      </c:dateAx>
      <c:valAx>
        <c:axId val="2389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94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150.87</c:v>
                </c:pt>
                <c:pt idx="1">
                  <c:v>146.63999999999999</c:v>
                </c:pt>
                <c:pt idx="2">
                  <c:v>147.81</c:v>
                </c:pt>
                <c:pt idx="3">
                  <c:v>146.61000000000001</c:v>
                </c:pt>
                <c:pt idx="4">
                  <c:v>150.68</c:v>
                </c:pt>
              </c:numCache>
            </c:numRef>
          </c:val>
          <c:extLst xmlns:c16r2="http://schemas.microsoft.com/office/drawing/2015/06/chart">
            <c:ext xmlns:c16="http://schemas.microsoft.com/office/drawing/2014/chart" uri="{C3380CC4-5D6E-409C-BE32-E72D297353CC}">
              <c16:uniqueId val="{00000000-EB96-4AC0-8DCC-80717EE6D772}"/>
            </c:ext>
          </c:extLst>
        </c:ser>
        <c:dLbls>
          <c:showLegendKey val="0"/>
          <c:showVal val="0"/>
          <c:showCatName val="0"/>
          <c:showSerName val="0"/>
          <c:showPercent val="0"/>
          <c:showBubbleSize val="0"/>
        </c:dLbls>
        <c:gapWidth val="150"/>
        <c:axId val="122910912"/>
        <c:axId val="12291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EB96-4AC0-8DCC-80717EE6D772}"/>
            </c:ext>
          </c:extLst>
        </c:ser>
        <c:dLbls>
          <c:showLegendKey val="0"/>
          <c:showVal val="0"/>
          <c:showCatName val="0"/>
          <c:showSerName val="0"/>
          <c:showPercent val="0"/>
          <c:showBubbleSize val="0"/>
        </c:dLbls>
        <c:marker val="1"/>
        <c:smooth val="0"/>
        <c:axId val="122910912"/>
        <c:axId val="122910520"/>
      </c:lineChart>
      <c:dateAx>
        <c:axId val="122910912"/>
        <c:scaling>
          <c:orientation val="minMax"/>
        </c:scaling>
        <c:delete val="1"/>
        <c:axPos val="b"/>
        <c:numFmt formatCode="ge" sourceLinked="1"/>
        <c:majorTickMark val="none"/>
        <c:minorTickMark val="none"/>
        <c:tickLblPos val="none"/>
        <c:crossAx val="122910520"/>
        <c:crosses val="autoZero"/>
        <c:auto val="1"/>
        <c:lblOffset val="100"/>
        <c:baseTimeUnit val="years"/>
      </c:dateAx>
      <c:valAx>
        <c:axId val="12291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J37" sqref="BJ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7" t="str">
        <f>データ!H6</f>
        <v>埼玉県　蕨市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A4</v>
      </c>
      <c r="X8" s="85"/>
      <c r="Y8" s="85"/>
      <c r="Z8" s="85"/>
      <c r="AA8" s="85"/>
      <c r="AB8" s="85"/>
      <c r="AC8" s="85"/>
      <c r="AD8" s="85" t="str">
        <f>データ!$M$6</f>
        <v>非設置</v>
      </c>
      <c r="AE8" s="85"/>
      <c r="AF8" s="85"/>
      <c r="AG8" s="85"/>
      <c r="AH8" s="85"/>
      <c r="AI8" s="85"/>
      <c r="AJ8" s="85"/>
      <c r="AK8" s="4"/>
      <c r="AL8" s="73">
        <f>データ!$R$6</f>
        <v>74576</v>
      </c>
      <c r="AM8" s="73"/>
      <c r="AN8" s="73"/>
      <c r="AO8" s="73"/>
      <c r="AP8" s="73"/>
      <c r="AQ8" s="73"/>
      <c r="AR8" s="73"/>
      <c r="AS8" s="73"/>
      <c r="AT8" s="69">
        <f>データ!$S$6</f>
        <v>5.1100000000000003</v>
      </c>
      <c r="AU8" s="70"/>
      <c r="AV8" s="70"/>
      <c r="AW8" s="70"/>
      <c r="AX8" s="70"/>
      <c r="AY8" s="70"/>
      <c r="AZ8" s="70"/>
      <c r="BA8" s="70"/>
      <c r="BB8" s="72">
        <f>データ!$T$6</f>
        <v>14594.13</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c r="A10" s="2"/>
      <c r="B10" s="69" t="str">
        <f>データ!$N$6</f>
        <v>-</v>
      </c>
      <c r="C10" s="70"/>
      <c r="D10" s="70"/>
      <c r="E10" s="70"/>
      <c r="F10" s="70"/>
      <c r="G10" s="70"/>
      <c r="H10" s="70"/>
      <c r="I10" s="69">
        <f>データ!$O$6</f>
        <v>73.040000000000006</v>
      </c>
      <c r="J10" s="70"/>
      <c r="K10" s="70"/>
      <c r="L10" s="70"/>
      <c r="M10" s="70"/>
      <c r="N10" s="70"/>
      <c r="O10" s="71"/>
      <c r="P10" s="72">
        <f>データ!$P$6</f>
        <v>100</v>
      </c>
      <c r="Q10" s="72"/>
      <c r="R10" s="72"/>
      <c r="S10" s="72"/>
      <c r="T10" s="72"/>
      <c r="U10" s="72"/>
      <c r="V10" s="72"/>
      <c r="W10" s="73">
        <f>データ!$Q$6</f>
        <v>2430</v>
      </c>
      <c r="X10" s="73"/>
      <c r="Y10" s="73"/>
      <c r="Z10" s="73"/>
      <c r="AA10" s="73"/>
      <c r="AB10" s="73"/>
      <c r="AC10" s="73"/>
      <c r="AD10" s="2"/>
      <c r="AE10" s="2"/>
      <c r="AF10" s="2"/>
      <c r="AG10" s="2"/>
      <c r="AH10" s="4"/>
      <c r="AI10" s="4"/>
      <c r="AJ10" s="4"/>
      <c r="AK10" s="4"/>
      <c r="AL10" s="73">
        <f>データ!$U$6</f>
        <v>74693</v>
      </c>
      <c r="AM10" s="73"/>
      <c r="AN10" s="73"/>
      <c r="AO10" s="73"/>
      <c r="AP10" s="73"/>
      <c r="AQ10" s="73"/>
      <c r="AR10" s="73"/>
      <c r="AS10" s="73"/>
      <c r="AT10" s="69">
        <f>データ!$V$6</f>
        <v>5.1100000000000003</v>
      </c>
      <c r="AU10" s="70"/>
      <c r="AV10" s="70"/>
      <c r="AW10" s="70"/>
      <c r="AX10" s="70"/>
      <c r="AY10" s="70"/>
      <c r="AZ10" s="70"/>
      <c r="BA10" s="70"/>
      <c r="BB10" s="72">
        <f>データ!$W$6</f>
        <v>14617.03</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117</v>
      </c>
      <c r="BM47" s="57"/>
      <c r="BN47" s="57"/>
      <c r="BO47" s="57"/>
      <c r="BP47" s="57"/>
      <c r="BQ47" s="57"/>
      <c r="BR47" s="57"/>
      <c r="BS47" s="57"/>
      <c r="BT47" s="57"/>
      <c r="BU47" s="57"/>
      <c r="BV47" s="57"/>
      <c r="BW47" s="57"/>
      <c r="BX47" s="57"/>
      <c r="BY47" s="57"/>
      <c r="BZ47" s="58"/>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MsodrdZQCodHWmh6AzkVcFZBQSDR7ajzSAWTvnKrEZ9jMz8PsVlZ5j/OWda4fzDlbkCzTe9dofKtwbYaVcfBQ==" saltValue="apSWBz0VPZqSngsaj6swr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112232</v>
      </c>
      <c r="D6" s="33">
        <f t="shared" si="3"/>
        <v>46</v>
      </c>
      <c r="E6" s="33">
        <f t="shared" si="3"/>
        <v>1</v>
      </c>
      <c r="F6" s="33">
        <f t="shared" si="3"/>
        <v>0</v>
      </c>
      <c r="G6" s="33">
        <f t="shared" si="3"/>
        <v>1</v>
      </c>
      <c r="H6" s="33" t="str">
        <f t="shared" si="3"/>
        <v>埼玉県　蕨市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73.040000000000006</v>
      </c>
      <c r="P6" s="34">
        <f t="shared" si="3"/>
        <v>100</v>
      </c>
      <c r="Q6" s="34">
        <f t="shared" si="3"/>
        <v>2430</v>
      </c>
      <c r="R6" s="34">
        <f t="shared" si="3"/>
        <v>74576</v>
      </c>
      <c r="S6" s="34">
        <f t="shared" si="3"/>
        <v>5.1100000000000003</v>
      </c>
      <c r="T6" s="34">
        <f t="shared" si="3"/>
        <v>14594.13</v>
      </c>
      <c r="U6" s="34">
        <f t="shared" si="3"/>
        <v>74693</v>
      </c>
      <c r="V6" s="34">
        <f t="shared" si="3"/>
        <v>5.1100000000000003</v>
      </c>
      <c r="W6" s="34">
        <f t="shared" si="3"/>
        <v>14617.03</v>
      </c>
      <c r="X6" s="35">
        <f>IF(X7="",NA(),X7)</f>
        <v>114.64</v>
      </c>
      <c r="Y6" s="35">
        <f t="shared" ref="Y6:AG6" si="4">IF(Y7="",NA(),Y7)</f>
        <v>112.96</v>
      </c>
      <c r="Z6" s="35">
        <f t="shared" si="4"/>
        <v>114.42</v>
      </c>
      <c r="AA6" s="35">
        <f t="shared" si="4"/>
        <v>115.47</v>
      </c>
      <c r="AB6" s="35">
        <f t="shared" si="4"/>
        <v>113.32</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985.99</v>
      </c>
      <c r="AU6" s="35">
        <f t="shared" ref="AU6:BC6" si="6">IF(AU7="",NA(),AU7)</f>
        <v>423.06</v>
      </c>
      <c r="AV6" s="35">
        <f t="shared" si="6"/>
        <v>398.6</v>
      </c>
      <c r="AW6" s="35">
        <f t="shared" si="6"/>
        <v>402.06</v>
      </c>
      <c r="AX6" s="35">
        <f t="shared" si="6"/>
        <v>333.83</v>
      </c>
      <c r="AY6" s="35">
        <f t="shared" si="6"/>
        <v>739.59</v>
      </c>
      <c r="AZ6" s="35">
        <f t="shared" si="6"/>
        <v>335.95</v>
      </c>
      <c r="BA6" s="35">
        <f t="shared" si="6"/>
        <v>346.59</v>
      </c>
      <c r="BB6" s="35">
        <f t="shared" si="6"/>
        <v>357.82</v>
      </c>
      <c r="BC6" s="35">
        <f t="shared" si="6"/>
        <v>355.5</v>
      </c>
      <c r="BD6" s="34" t="str">
        <f>IF(BD7="","",IF(BD7="-","【-】","【"&amp;SUBSTITUTE(TEXT(BD7,"#,##0.00"),"-","△")&amp;"】"))</f>
        <v>【264.34】</v>
      </c>
      <c r="BE6" s="35">
        <f>IF(BE7="",NA(),BE7)</f>
        <v>321.83999999999997</v>
      </c>
      <c r="BF6" s="35">
        <f t="shared" ref="BF6:BN6" si="7">IF(BF7="",NA(),BF7)</f>
        <v>325.58999999999997</v>
      </c>
      <c r="BG6" s="35">
        <f t="shared" si="7"/>
        <v>309.97000000000003</v>
      </c>
      <c r="BH6" s="35">
        <f t="shared" si="7"/>
        <v>289.25</v>
      </c>
      <c r="BI6" s="35">
        <f t="shared" si="7"/>
        <v>268.64999999999998</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101.53</v>
      </c>
      <c r="BQ6" s="35">
        <f t="shared" ref="BQ6:BY6" si="8">IF(BQ7="",NA(),BQ7)</f>
        <v>103.63</v>
      </c>
      <c r="BR6" s="35">
        <f t="shared" si="8"/>
        <v>102.5</v>
      </c>
      <c r="BS6" s="35">
        <f t="shared" si="8"/>
        <v>103.14</v>
      </c>
      <c r="BT6" s="35">
        <f t="shared" si="8"/>
        <v>99.95</v>
      </c>
      <c r="BU6" s="35">
        <f t="shared" si="8"/>
        <v>99.46</v>
      </c>
      <c r="BV6" s="35">
        <f t="shared" si="8"/>
        <v>105.21</v>
      </c>
      <c r="BW6" s="35">
        <f t="shared" si="8"/>
        <v>105.71</v>
      </c>
      <c r="BX6" s="35">
        <f t="shared" si="8"/>
        <v>106.01</v>
      </c>
      <c r="BY6" s="35">
        <f t="shared" si="8"/>
        <v>104.57</v>
      </c>
      <c r="BZ6" s="34" t="str">
        <f>IF(BZ7="","",IF(BZ7="-","【-】","【"&amp;SUBSTITUTE(TEXT(BZ7,"#,##0.00"),"-","△")&amp;"】"))</f>
        <v>【104.36】</v>
      </c>
      <c r="CA6" s="35">
        <f>IF(CA7="",NA(),CA7)</f>
        <v>150.87</v>
      </c>
      <c r="CB6" s="35">
        <f t="shared" ref="CB6:CJ6" si="9">IF(CB7="",NA(),CB7)</f>
        <v>146.63999999999999</v>
      </c>
      <c r="CC6" s="35">
        <f t="shared" si="9"/>
        <v>147.81</v>
      </c>
      <c r="CD6" s="35">
        <f t="shared" si="9"/>
        <v>146.61000000000001</v>
      </c>
      <c r="CE6" s="35">
        <f t="shared" si="9"/>
        <v>150.68</v>
      </c>
      <c r="CF6" s="35">
        <f t="shared" si="9"/>
        <v>171.78</v>
      </c>
      <c r="CG6" s="35">
        <f t="shared" si="9"/>
        <v>162.59</v>
      </c>
      <c r="CH6" s="35">
        <f t="shared" si="9"/>
        <v>162.15</v>
      </c>
      <c r="CI6" s="35">
        <f t="shared" si="9"/>
        <v>162.24</v>
      </c>
      <c r="CJ6" s="35">
        <f t="shared" si="9"/>
        <v>165.47</v>
      </c>
      <c r="CK6" s="34" t="str">
        <f>IF(CK7="","",IF(CK7="-","【-】","【"&amp;SUBSTITUTE(TEXT(CK7,"#,##0.00"),"-","△")&amp;"】"))</f>
        <v>【165.71】</v>
      </c>
      <c r="CL6" s="35">
        <f>IF(CL7="",NA(),CL7)</f>
        <v>59.27</v>
      </c>
      <c r="CM6" s="35">
        <f t="shared" ref="CM6:CU6" si="10">IF(CM7="",NA(),CM7)</f>
        <v>58.23</v>
      </c>
      <c r="CN6" s="35">
        <f t="shared" si="10"/>
        <v>57.82</v>
      </c>
      <c r="CO6" s="35">
        <f t="shared" si="10"/>
        <v>57.31</v>
      </c>
      <c r="CP6" s="35">
        <f t="shared" si="10"/>
        <v>57.54</v>
      </c>
      <c r="CQ6" s="35">
        <f t="shared" si="10"/>
        <v>59.68</v>
      </c>
      <c r="CR6" s="35">
        <f t="shared" si="10"/>
        <v>59.17</v>
      </c>
      <c r="CS6" s="35">
        <f t="shared" si="10"/>
        <v>59.34</v>
      </c>
      <c r="CT6" s="35">
        <f t="shared" si="10"/>
        <v>59.11</v>
      </c>
      <c r="CU6" s="35">
        <f t="shared" si="10"/>
        <v>59.74</v>
      </c>
      <c r="CV6" s="34" t="str">
        <f>IF(CV7="","",IF(CV7="-","【-】","【"&amp;SUBSTITUTE(TEXT(CV7,"#,##0.00"),"-","△")&amp;"】"))</f>
        <v>【60.41】</v>
      </c>
      <c r="CW6" s="35">
        <f>IF(CW7="",NA(),CW7)</f>
        <v>94.86</v>
      </c>
      <c r="CX6" s="35">
        <f t="shared" ref="CX6:DF6" si="11">IF(CX7="",NA(),CX7)</f>
        <v>93.33</v>
      </c>
      <c r="CY6" s="35">
        <f t="shared" si="11"/>
        <v>94.25</v>
      </c>
      <c r="CZ6" s="35">
        <f t="shared" si="11"/>
        <v>95.7</v>
      </c>
      <c r="DA6" s="35">
        <f t="shared" si="11"/>
        <v>95.58</v>
      </c>
      <c r="DB6" s="35">
        <f t="shared" si="11"/>
        <v>87.63</v>
      </c>
      <c r="DC6" s="35">
        <f t="shared" si="11"/>
        <v>87.6</v>
      </c>
      <c r="DD6" s="35">
        <f t="shared" si="11"/>
        <v>87.74</v>
      </c>
      <c r="DE6" s="35">
        <f t="shared" si="11"/>
        <v>87.91</v>
      </c>
      <c r="DF6" s="35">
        <f t="shared" si="11"/>
        <v>87.28</v>
      </c>
      <c r="DG6" s="34" t="str">
        <f>IF(DG7="","",IF(DG7="-","【-】","【"&amp;SUBSTITUTE(TEXT(DG7,"#,##0.00"),"-","△")&amp;"】"))</f>
        <v>【89.93】</v>
      </c>
      <c r="DH6" s="35">
        <f>IF(DH7="",NA(),DH7)</f>
        <v>30.69</v>
      </c>
      <c r="DI6" s="35">
        <f t="shared" ref="DI6:DQ6" si="12">IF(DI7="",NA(),DI7)</f>
        <v>31.96</v>
      </c>
      <c r="DJ6" s="35">
        <f t="shared" si="12"/>
        <v>33.56</v>
      </c>
      <c r="DK6" s="35">
        <f t="shared" si="12"/>
        <v>35.65</v>
      </c>
      <c r="DL6" s="35">
        <f t="shared" si="12"/>
        <v>37.28</v>
      </c>
      <c r="DM6" s="35">
        <f t="shared" si="12"/>
        <v>39.65</v>
      </c>
      <c r="DN6" s="35">
        <f t="shared" si="12"/>
        <v>45.25</v>
      </c>
      <c r="DO6" s="35">
        <f t="shared" si="12"/>
        <v>46.27</v>
      </c>
      <c r="DP6" s="35">
        <f t="shared" si="12"/>
        <v>46.88</v>
      </c>
      <c r="DQ6" s="35">
        <f t="shared" si="12"/>
        <v>46.94</v>
      </c>
      <c r="DR6" s="34" t="str">
        <f>IF(DR7="","",IF(DR7="-","【-】","【"&amp;SUBSTITUTE(TEXT(DR7,"#,##0.00"),"-","△")&amp;"】"))</f>
        <v>【48.12】</v>
      </c>
      <c r="DS6" s="35">
        <f>IF(DS7="",NA(),DS7)</f>
        <v>2.75</v>
      </c>
      <c r="DT6" s="35">
        <f t="shared" ref="DT6:EB6" si="13">IF(DT7="",NA(),DT7)</f>
        <v>2.59</v>
      </c>
      <c r="DU6" s="35">
        <f t="shared" si="13"/>
        <v>2.89</v>
      </c>
      <c r="DV6" s="35">
        <f t="shared" si="13"/>
        <v>2.64</v>
      </c>
      <c r="DW6" s="35">
        <f t="shared" si="13"/>
        <v>2.39</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0.36</v>
      </c>
      <c r="EE6" s="35">
        <f t="shared" ref="EE6:EM6" si="14">IF(EE7="",NA(),EE7)</f>
        <v>0.21</v>
      </c>
      <c r="EF6" s="35">
        <f t="shared" si="14"/>
        <v>0.24</v>
      </c>
      <c r="EG6" s="35">
        <f t="shared" si="14"/>
        <v>0.33</v>
      </c>
      <c r="EH6" s="35">
        <f t="shared" si="14"/>
        <v>0.37</v>
      </c>
      <c r="EI6" s="35">
        <f t="shared" si="14"/>
        <v>0.83</v>
      </c>
      <c r="EJ6" s="35">
        <f t="shared" si="14"/>
        <v>0.72</v>
      </c>
      <c r="EK6" s="35">
        <f t="shared" si="14"/>
        <v>0.71</v>
      </c>
      <c r="EL6" s="35">
        <f t="shared" si="14"/>
        <v>0.71</v>
      </c>
      <c r="EM6" s="35">
        <f t="shared" si="14"/>
        <v>0.75</v>
      </c>
      <c r="EN6" s="34" t="str">
        <f>IF(EN7="","",IF(EN7="-","【-】","【"&amp;SUBSTITUTE(TEXT(EN7,"#,##0.00"),"-","△")&amp;"】"))</f>
        <v>【0.69】</v>
      </c>
    </row>
    <row r="7" spans="1:144" s="36" customFormat="1">
      <c r="A7" s="28"/>
      <c r="B7" s="37">
        <v>2017</v>
      </c>
      <c r="C7" s="37">
        <v>112232</v>
      </c>
      <c r="D7" s="37">
        <v>46</v>
      </c>
      <c r="E7" s="37">
        <v>1</v>
      </c>
      <c r="F7" s="37">
        <v>0</v>
      </c>
      <c r="G7" s="37">
        <v>1</v>
      </c>
      <c r="H7" s="37" t="s">
        <v>105</v>
      </c>
      <c r="I7" s="37" t="s">
        <v>106</v>
      </c>
      <c r="J7" s="37" t="s">
        <v>107</v>
      </c>
      <c r="K7" s="37" t="s">
        <v>108</v>
      </c>
      <c r="L7" s="37" t="s">
        <v>109</v>
      </c>
      <c r="M7" s="37" t="s">
        <v>110</v>
      </c>
      <c r="N7" s="38" t="s">
        <v>111</v>
      </c>
      <c r="O7" s="38">
        <v>73.040000000000006</v>
      </c>
      <c r="P7" s="38">
        <v>100</v>
      </c>
      <c r="Q7" s="38">
        <v>2430</v>
      </c>
      <c r="R7" s="38">
        <v>74576</v>
      </c>
      <c r="S7" s="38">
        <v>5.1100000000000003</v>
      </c>
      <c r="T7" s="38">
        <v>14594.13</v>
      </c>
      <c r="U7" s="38">
        <v>74693</v>
      </c>
      <c r="V7" s="38">
        <v>5.1100000000000003</v>
      </c>
      <c r="W7" s="38">
        <v>14617.03</v>
      </c>
      <c r="X7" s="38">
        <v>114.64</v>
      </c>
      <c r="Y7" s="38">
        <v>112.96</v>
      </c>
      <c r="Z7" s="38">
        <v>114.42</v>
      </c>
      <c r="AA7" s="38">
        <v>115.47</v>
      </c>
      <c r="AB7" s="38">
        <v>113.32</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985.99</v>
      </c>
      <c r="AU7" s="38">
        <v>423.06</v>
      </c>
      <c r="AV7" s="38">
        <v>398.6</v>
      </c>
      <c r="AW7" s="38">
        <v>402.06</v>
      </c>
      <c r="AX7" s="38">
        <v>333.83</v>
      </c>
      <c r="AY7" s="38">
        <v>739.59</v>
      </c>
      <c r="AZ7" s="38">
        <v>335.95</v>
      </c>
      <c r="BA7" s="38">
        <v>346.59</v>
      </c>
      <c r="BB7" s="38">
        <v>357.82</v>
      </c>
      <c r="BC7" s="38">
        <v>355.5</v>
      </c>
      <c r="BD7" s="38">
        <v>264.33999999999997</v>
      </c>
      <c r="BE7" s="38">
        <v>321.83999999999997</v>
      </c>
      <c r="BF7" s="38">
        <v>325.58999999999997</v>
      </c>
      <c r="BG7" s="38">
        <v>309.97000000000003</v>
      </c>
      <c r="BH7" s="38">
        <v>289.25</v>
      </c>
      <c r="BI7" s="38">
        <v>268.64999999999998</v>
      </c>
      <c r="BJ7" s="38">
        <v>324.08999999999997</v>
      </c>
      <c r="BK7" s="38">
        <v>319.82</v>
      </c>
      <c r="BL7" s="38">
        <v>312.02999999999997</v>
      </c>
      <c r="BM7" s="38">
        <v>307.45999999999998</v>
      </c>
      <c r="BN7" s="38">
        <v>312.58</v>
      </c>
      <c r="BO7" s="38">
        <v>274.27</v>
      </c>
      <c r="BP7" s="38">
        <v>101.53</v>
      </c>
      <c r="BQ7" s="38">
        <v>103.63</v>
      </c>
      <c r="BR7" s="38">
        <v>102.5</v>
      </c>
      <c r="BS7" s="38">
        <v>103.14</v>
      </c>
      <c r="BT7" s="38">
        <v>99.95</v>
      </c>
      <c r="BU7" s="38">
        <v>99.46</v>
      </c>
      <c r="BV7" s="38">
        <v>105.21</v>
      </c>
      <c r="BW7" s="38">
        <v>105.71</v>
      </c>
      <c r="BX7" s="38">
        <v>106.01</v>
      </c>
      <c r="BY7" s="38">
        <v>104.57</v>
      </c>
      <c r="BZ7" s="38">
        <v>104.36</v>
      </c>
      <c r="CA7" s="38">
        <v>150.87</v>
      </c>
      <c r="CB7" s="38">
        <v>146.63999999999999</v>
      </c>
      <c r="CC7" s="38">
        <v>147.81</v>
      </c>
      <c r="CD7" s="38">
        <v>146.61000000000001</v>
      </c>
      <c r="CE7" s="38">
        <v>150.68</v>
      </c>
      <c r="CF7" s="38">
        <v>171.78</v>
      </c>
      <c r="CG7" s="38">
        <v>162.59</v>
      </c>
      <c r="CH7" s="38">
        <v>162.15</v>
      </c>
      <c r="CI7" s="38">
        <v>162.24</v>
      </c>
      <c r="CJ7" s="38">
        <v>165.47</v>
      </c>
      <c r="CK7" s="38">
        <v>165.71</v>
      </c>
      <c r="CL7" s="38">
        <v>59.27</v>
      </c>
      <c r="CM7" s="38">
        <v>58.23</v>
      </c>
      <c r="CN7" s="38">
        <v>57.82</v>
      </c>
      <c r="CO7" s="38">
        <v>57.31</v>
      </c>
      <c r="CP7" s="38">
        <v>57.54</v>
      </c>
      <c r="CQ7" s="38">
        <v>59.68</v>
      </c>
      <c r="CR7" s="38">
        <v>59.17</v>
      </c>
      <c r="CS7" s="38">
        <v>59.34</v>
      </c>
      <c r="CT7" s="38">
        <v>59.11</v>
      </c>
      <c r="CU7" s="38">
        <v>59.74</v>
      </c>
      <c r="CV7" s="38">
        <v>60.41</v>
      </c>
      <c r="CW7" s="38">
        <v>94.86</v>
      </c>
      <c r="CX7" s="38">
        <v>93.33</v>
      </c>
      <c r="CY7" s="38">
        <v>94.25</v>
      </c>
      <c r="CZ7" s="38">
        <v>95.7</v>
      </c>
      <c r="DA7" s="38">
        <v>95.58</v>
      </c>
      <c r="DB7" s="38">
        <v>87.63</v>
      </c>
      <c r="DC7" s="38">
        <v>87.6</v>
      </c>
      <c r="DD7" s="38">
        <v>87.74</v>
      </c>
      <c r="DE7" s="38">
        <v>87.91</v>
      </c>
      <c r="DF7" s="38">
        <v>87.28</v>
      </c>
      <c r="DG7" s="38">
        <v>89.93</v>
      </c>
      <c r="DH7" s="38">
        <v>30.69</v>
      </c>
      <c r="DI7" s="38">
        <v>31.96</v>
      </c>
      <c r="DJ7" s="38">
        <v>33.56</v>
      </c>
      <c r="DK7" s="38">
        <v>35.65</v>
      </c>
      <c r="DL7" s="38">
        <v>37.28</v>
      </c>
      <c r="DM7" s="38">
        <v>39.65</v>
      </c>
      <c r="DN7" s="38">
        <v>45.25</v>
      </c>
      <c r="DO7" s="38">
        <v>46.27</v>
      </c>
      <c r="DP7" s="38">
        <v>46.88</v>
      </c>
      <c r="DQ7" s="38">
        <v>46.94</v>
      </c>
      <c r="DR7" s="38">
        <v>48.12</v>
      </c>
      <c r="DS7" s="38">
        <v>2.75</v>
      </c>
      <c r="DT7" s="38">
        <v>2.59</v>
      </c>
      <c r="DU7" s="38">
        <v>2.89</v>
      </c>
      <c r="DV7" s="38">
        <v>2.64</v>
      </c>
      <c r="DW7" s="38">
        <v>2.39</v>
      </c>
      <c r="DX7" s="38">
        <v>9.7100000000000009</v>
      </c>
      <c r="DY7" s="38">
        <v>10.71</v>
      </c>
      <c r="DZ7" s="38">
        <v>10.93</v>
      </c>
      <c r="EA7" s="38">
        <v>13.39</v>
      </c>
      <c r="EB7" s="38">
        <v>14.48</v>
      </c>
      <c r="EC7" s="38">
        <v>15.89</v>
      </c>
      <c r="ED7" s="38">
        <v>0.36</v>
      </c>
      <c r="EE7" s="38">
        <v>0.21</v>
      </c>
      <c r="EF7" s="38">
        <v>0.24</v>
      </c>
      <c r="EG7" s="38">
        <v>0.33</v>
      </c>
      <c r="EH7" s="38">
        <v>0.37</v>
      </c>
      <c r="EI7" s="38">
        <v>0.83</v>
      </c>
      <c r="EJ7" s="38">
        <v>0.72</v>
      </c>
      <c r="EK7" s="38">
        <v>0.71</v>
      </c>
      <c r="EL7" s="38">
        <v>0.71</v>
      </c>
      <c r="EM7" s="38">
        <v>0.75</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水道部 水野　森太郎</dc:creator>
  <cp:lastModifiedBy>水道部 水野　森太郎</cp:lastModifiedBy>
  <cp:lastPrinted>2019-01-23T02:12:05Z</cp:lastPrinted>
  <dcterms:modified xsi:type="dcterms:W3CDTF">2019-01-23T02:12:31Z</dcterms:modified>
</cp:coreProperties>
</file>