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0 課内共有ﾌｧｲﾙ\775　経営戦略\H31.01.16 公営企業に係る経営比較分析表（平成29年度決算）の分析等について（依頼）\03下水道事業（非適①）\【経営比較分析表】2017_112216_47_1718\"/>
    </mc:Choice>
  </mc:AlternateContent>
  <workbookProtection workbookAlgorithmName="SHA-512" workbookHashValue="8GIGZwd7iA+veOHrZ/lDhtuj82uK+zV6W/W4eBzmgC4a8Fd+8J7LDmNq3RK2oqf7RWXasD6v4ed/6rhNixleZg==" workbookSaltValue="Bc0Nldwtatr7oEeiTsnL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<sst xmlns="http://schemas.openxmlformats.org/spreadsheetml/2006/main" count="245" uniqueCount="127">
  <si>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</si>
  <si>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</si>
  <si>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</si>
  <si>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</si>
  <si>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</si>
  <si>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</si>
  <si>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</si>
  <si>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</si>
  <si>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</si>
  <si>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</si>
  <si>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</si>
  <si>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</si>
  <si>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</si>
  <si>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</si>
  <si>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</si>
  <si>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</si>
  <si>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</si>
  <si>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</si>
  <si>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</si>
  <si>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</si>
  <si>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</si>
  <si>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</si>
  <si>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</si>
  <si>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</si>
  <si>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</si>
  <si>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</si>
  <si>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</si>
  <si>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</si>
  <si>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</si>
  <si>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</si>
  <si>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</si>
  <si>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</si>
  <si>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</si>
  <si>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</si>
  <si>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</si>
  <si>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</si>
  <si>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</si>
  <si>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</si>
  <si>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</si>
  <si>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</si>
  <si>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</si>
  <si>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</si>
  <si>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</si>
  <si>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</si>
  <si>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</si>
  <si>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</si>
  <si>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</si>
  <si>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</si>
  <si>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</si>
  <si>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</si>
  <si>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</si>
  <si>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</si>
  <si>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</si>
  <si>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</si>
  <si>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</si>
  <si>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</si>
  <si>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</si>
  <si>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</si>
  <si>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</si>
  <si>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</si>
  <si>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</si>
  <si>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</si>
  <si>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</si>
  <si>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</si>
  <si>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</si>
  <si>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</si>
  <si>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</si>
  <si>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</si>
  <si>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</si>
  <si>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</si>
  <si>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</si>
  <si>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</si>
  <si>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</si>
  <si>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</si>
  <si>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</si>
  <si>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</si>
  <si>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</si>
  <si>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</si>
  <si>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</si>
  <si>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</si>
  <si>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</si>
  <si>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</si>
  <si>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</si>
  <si>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</si>
  <si>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</si>
  <si>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</si>
  <si>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</si>
  <si>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</si>
  <si>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</si>
  <si>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</si>
  <si>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</si>
  <si>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</si>
  <si>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</si>
  <si>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</si>
  <si>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</si>
  <si>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</si>
  <si>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</si>
  <si>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</si>
  <si>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</si>
  <si>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</si>
  <si>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</si>
  <si>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</si>
  <si>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</si>
  <si>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</si>
  <si>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</si>
  <si>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</si>
  <si>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</si>
  <si>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</si>
  <si>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</si>
  <si>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</si>
  <si>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</si>
  <si>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草加市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</si>
  <si>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</si>
  <si>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</si>
  <si>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</si>
  <si>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</si>
  <si>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</si>
  <si>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</si>
  <si>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</si>
  <si>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</si>
  <si>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</si>
  <si>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</si>
  <si>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</si>
  <si>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</si>
  <si>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１経営の健全性・効率性について」にも記したとおり、短期間に管渠整備を行ったことから、多額の企業債残高を抱えています。平成２９年度に元金償還のピークを迎え、経営状況が徐々に改善すると考えられますが、企業債の償還を一般会計からの繰入金に依存していることから、企業会計として独立採算での経営は難しい状況です。経営状況を改善するため、使用料の単価改定を平成２９年４月に実施しております。
　また、平成３２年度地方公営企業法適用に向け、資産状況の把握、財務分析表の作成など必要な財務諸表を作成する中で、抜本的な経営改善を検討してまいります。</t>
    <phoneticPr fontId="4"/>
  </si>
  <si>
    <t>　当市の下水道事業は、供用開始時期が他都市に比べ遅く、平成元年以降に短期間に管渠整備を行ったことから、多額の企業債残高を抱えている状況です。
①収益的収支比率
　平成２９年度使用料改定を行ったことにより増加しておりますが、今後流域下水道維持管理負担金や改築更新費用の増が見込まれるため、一層の努力が必要となります。
④企業債残高対事業規模比率
　他類似団体に比べ数値が上回っていますが、昨年までと比較すると平均値との差が減少しており、改善傾向にあります。ただし、平成２９年度決算でも企業債償還金が多くを占め、経営を圧迫しています。
⑤経費回収率(維持管理費・資本費)
　使用料改定により昨年度までより改善しておりますが、いまだに同人口規模の都市と比べると低い水準にあり、資本費に属する支払利息及び償還金の負担が多くなっています。使用料収入によって、回収すべき経費（特に資本費）を賄いきれていない状況です。
⑥汚水処理原価
　汚水１㎥あたりの処理経費で、150円以上は一般会計からの繰入金で賄っています。
⑧水洗化率
　類似団体より高い状態です。今後も継続して普及啓発を行います。</t>
    <rPh sb="81" eb="83">
      <t>ヘイセイ</t>
    </rPh>
    <rPh sb="85" eb="87">
      <t>ネンド</t>
    </rPh>
    <rPh sb="87" eb="90">
      <t>シヨウリョウ</t>
    </rPh>
    <rPh sb="90" eb="92">
      <t>カイテイ</t>
    </rPh>
    <rPh sb="93" eb="94">
      <t>オコナ</t>
    </rPh>
    <rPh sb="101" eb="103">
      <t>ゾウカ</t>
    </rPh>
    <rPh sb="111" eb="113">
      <t>コンゴ</t>
    </rPh>
    <rPh sb="113" eb="115">
      <t>リュウイキ</t>
    </rPh>
    <rPh sb="115" eb="118">
      <t>ゲスイドウ</t>
    </rPh>
    <rPh sb="118" eb="120">
      <t>イジ</t>
    </rPh>
    <rPh sb="120" eb="122">
      <t>カンリ</t>
    </rPh>
    <rPh sb="122" eb="125">
      <t>フタンキン</t>
    </rPh>
    <rPh sb="126" eb="128">
      <t>カイチク</t>
    </rPh>
    <rPh sb="128" eb="130">
      <t>コウシン</t>
    </rPh>
    <rPh sb="130" eb="132">
      <t>ヒヨウ</t>
    </rPh>
    <rPh sb="133" eb="134">
      <t>ゾウ</t>
    </rPh>
    <rPh sb="135" eb="137">
      <t>ミコ</t>
    </rPh>
    <rPh sb="143" eb="145">
      <t>イッソウ</t>
    </rPh>
    <rPh sb="146" eb="148">
      <t>ドリョク</t>
    </rPh>
    <rPh sb="149" eb="151">
      <t>ヒツヨウ</t>
    </rPh>
    <rPh sb="285" eb="288">
      <t>シヨウリョウ</t>
    </rPh>
    <rPh sb="288" eb="290">
      <t>カイテイ</t>
    </rPh>
    <rPh sb="293" eb="296">
      <t>サクネンド</t>
    </rPh>
    <rPh sb="300" eb="302">
      <t>カイゼン</t>
    </rPh>
    <phoneticPr fontId="4"/>
  </si>
  <si>
    <t>　平成元年以降に急激に整備を行い、整備後20年以上経過している管路施設が多くなっています。
　下水道管渠の耐用年数を50年と想定した場合、20年後あたりから改築更新のピークを迎えることとなるため、改築更新の平準化及び事業推進のためにストックマネジメント計画等を策定し、改築更新を進めていく予定です。</t>
    <rPh sb="23" eb="25">
      <t>イジョウ</t>
    </rPh>
    <rPh sb="108" eb="110">
      <t>ジギョウ</t>
    </rPh>
    <rPh sb="110" eb="11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</si>
</sst>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0.01</c:v>
                </c:pt>
                <c:pt idx="2">
                  <c:v>0.02</c:v>
                </c:pt>
                <c:pt idx="3" formatCode="#,##0.00;&quot;△&quot;#,##0.00">
                  <c:v>0</c:v>
                </c:pt>
                <c:pt idx="4" formatCode="#,##0.00;&quot;△&quot;#,##0.00">
                  <c:v>0</c:v>
                </c:pt>
              </c:numCache>
            </c:numRef>
          </c:val>
          <c:extLst>
            <c:ext xmlns:c16="http://schemas.microsoft.com/office/drawing/2014/chart" uri="{C3380CC4-5D6E-409C-BE32-E72D297353CC}">
              <c16:uniqueId val="{00000000-E6AD-46C9-91A4-F1FC0B2BB1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c:ext xmlns:c16="http://schemas.microsoft.com/office/drawing/2014/chart" uri="{C3380CC4-5D6E-409C-BE32-E72D297353CC}">
              <c16:uniqueId val="{00000001-E6AD-46C9-91A4-F1FC0B2BB1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80-4880-A4C8-1374B34FEF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c:ext xmlns:c16="http://schemas.microsoft.com/office/drawing/2014/chart" uri="{C3380CC4-5D6E-409C-BE32-E72D297353CC}">
              <c16:uniqueId val="{00000001-4A80-4880-A4C8-1374B34FEF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95.66</c:v>
                </c:pt>
                <c:pt idx="1">
                  <c:v>97.02</c:v>
                </c:pt>
                <c:pt idx="2">
                  <c:v>97.54</c:v>
                </c:pt>
                <c:pt idx="3">
                  <c:v>97.79</c:v>
                </c:pt>
                <c:pt idx="4">
                  <c:v>97.88</c:v>
                </c:pt>
              </c:numCache>
            </c:numRef>
          </c:val>
          <c:extLst>
            <c:ext xmlns:c16="http://schemas.microsoft.com/office/drawing/2014/chart" uri="{C3380CC4-5D6E-409C-BE32-E72D297353CC}">
              <c16:uniqueId val="{00000000-6C71-451D-9D35-2E497A7D35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c:ext xmlns:c16="http://schemas.microsoft.com/office/drawing/2014/chart" uri="{C3380CC4-5D6E-409C-BE32-E72D297353CC}">
              <c16:uniqueId val="{00000001-6C71-451D-9D35-2E497A7D35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68.25</c:v>
                </c:pt>
                <c:pt idx="1">
                  <c:v>68.81</c:v>
                </c:pt>
                <c:pt idx="2">
                  <c:v>69.569999999999993</c:v>
                </c:pt>
                <c:pt idx="3">
                  <c:v>69.16</c:v>
                </c:pt>
                <c:pt idx="4">
                  <c:v>71.97</c:v>
                </c:pt>
              </c:numCache>
            </c:numRef>
          </c:val>
          <c:extLst>
            <c:ext xmlns:c16="http://schemas.microsoft.com/office/drawing/2014/chart" uri="{C3380CC4-5D6E-409C-BE32-E72D297353CC}">
              <c16:uniqueId val="{00000000-4CE0-4B61-A8C5-99F67975DF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E0-4B61-A8C5-99F67975DF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5-4F62-AA91-319ACAE8A5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5-4F62-AA91-319ACAE8A5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0-47A0-B8E6-A35B11CF06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0-47A0-B8E6-A35B11CF06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4-4782-8DD2-DD672A9610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4-4782-8DD2-DD672A9610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3-4EEF-80CE-D72352BD49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3-4EEF-80CE-D72352BD49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1163.03</c:v>
                </c:pt>
                <c:pt idx="1">
                  <c:v>1079.1600000000001</c:v>
                </c:pt>
                <c:pt idx="2">
                  <c:v>982.8</c:v>
                </c:pt>
                <c:pt idx="3">
                  <c:v>873.2</c:v>
                </c:pt>
                <c:pt idx="4">
                  <c:v>743.65</c:v>
                </c:pt>
              </c:numCache>
            </c:numRef>
          </c:val>
          <c:extLst>
            <c:ext xmlns:c16="http://schemas.microsoft.com/office/drawing/2014/chart" uri="{C3380CC4-5D6E-409C-BE32-E72D297353CC}">
              <c16:uniqueId val="{00000000-8A0C-4405-8949-A244E66EB9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c:ext xmlns:c16="http://schemas.microsoft.com/office/drawing/2014/chart" uri="{C3380CC4-5D6E-409C-BE32-E72D297353CC}">
              <c16:uniqueId val="{00000001-8A0C-4405-8949-A244E66EB9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65.59</c:v>
                </c:pt>
                <c:pt idx="1">
                  <c:v>67.150000000000006</c:v>
                </c:pt>
                <c:pt idx="2">
                  <c:v>67.05</c:v>
                </c:pt>
                <c:pt idx="3">
                  <c:v>67.569999999999993</c:v>
                </c:pt>
                <c:pt idx="4">
                  <c:v>71.98</c:v>
                </c:pt>
              </c:numCache>
            </c:numRef>
          </c:val>
          <c:extLst>
            <c:ext xmlns:c16="http://schemas.microsoft.com/office/drawing/2014/chart" uri="{C3380CC4-5D6E-409C-BE32-E72D297353CC}">
              <c16:uniqueId val="{00000000-9811-4B28-BCF9-817A0B21C6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c:ext xmlns:c16="http://schemas.microsoft.com/office/drawing/2014/chart" uri="{C3380CC4-5D6E-409C-BE32-E72D297353CC}">
              <c16:uniqueId val="{00000001-9811-4B28-BCF9-817A0B21C6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471-4E8F-ABBF-16C2ED68A9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c:ext xmlns:c16="http://schemas.microsoft.com/office/drawing/2014/chart" uri="{C3380CC4-5D6E-409C-BE32-E72D297353CC}">
              <c16:uniqueId val="{00000001-B471-4E8F-ABBF-16C2ED68A9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2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草加市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Ab</v>
      </c>
      <c r="X8" s="47"/>
      <c r="Y8" s="47"/>
      <c r="Z8" s="47"/>
      <c r="AA8" s="47"/>
      <c r="AB8" s="47"/>
      <c r="AC8" s="47"/>
      <c r="AD8" s="48" t="str">
        <f>データ!$M$6</f>
        <v>非設置</v>
      </c>
      <c r="AE8" s="48"/>
      <c r="AF8" s="48"/>
      <c r="AG8" s="48"/>
      <c r="AH8" s="48"/>
      <c r="AI8" s="48"/>
      <c r="AJ8" s="48"/>
      <c r="AK8" s="3"/>
      <c r="AL8" s="49">
        <f>データ!S6</f>
        <v>247991</v>
      </c>
      <c r="AM8" s="49"/>
      <c r="AN8" s="49"/>
      <c r="AO8" s="49"/>
      <c r="AP8" s="49"/>
      <c r="AQ8" s="49"/>
      <c r="AR8" s="49"/>
      <c r="AS8" s="49"/>
      <c r="AT8" s="44">
        <f>データ!T6</f>
        <v>27.46</v>
      </c>
      <c r="AU8" s="44"/>
      <c r="AV8" s="44"/>
      <c r="AW8" s="44"/>
      <c r="AX8" s="44"/>
      <c r="AY8" s="44"/>
      <c r="AZ8" s="44"/>
      <c r="BA8" s="44"/>
      <c r="BB8" s="44">
        <f>データ!U6</f>
        <v>9030.99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92.65</v>
      </c>
      <c r="Q10" s="44"/>
      <c r="R10" s="44"/>
      <c r="S10" s="44"/>
      <c r="T10" s="44"/>
      <c r="U10" s="44"/>
      <c r="V10" s="44"/>
      <c r="W10" s="44">
        <f>データ!Q6</f>
        <v>87.92</v>
      </c>
      <c r="X10" s="44"/>
      <c r="Y10" s="44"/>
      <c r="Z10" s="44"/>
      <c r="AA10" s="44"/>
      <c r="AB10" s="44"/>
      <c r="AC10" s="44"/>
      <c r="AD10" s="49">
        <f>データ!R6</f>
        <v>1911</v>
      </c>
      <c r="AE10" s="49"/>
      <c r="AF10" s="49"/>
      <c r="AG10" s="49"/>
      <c r="AH10" s="49"/>
      <c r="AI10" s="49"/>
      <c r="AJ10" s="49"/>
      <c r="AK10" s="2"/>
      <c r="AL10" s="49">
        <f>データ!V6</f>
        <v>229982</v>
      </c>
      <c r="AM10" s="49"/>
      <c r="AN10" s="49"/>
      <c r="AO10" s="49"/>
      <c r="AP10" s="49"/>
      <c r="AQ10" s="49"/>
      <c r="AR10" s="49"/>
      <c r="AS10" s="49"/>
      <c r="AT10" s="44">
        <f>データ!W6</f>
        <v>23.88</v>
      </c>
      <c r="AU10" s="44"/>
      <c r="AV10" s="44"/>
      <c r="AW10" s="44"/>
      <c r="AX10" s="44"/>
      <c r="AY10" s="44"/>
      <c r="AZ10" s="44"/>
      <c r="BA10" s="44"/>
      <c r="BB10" s="44">
        <f>データ!X6</f>
        <v>9630.74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kHNw1u8lDoaX+USQVeHI4ZOH98cGGQHBX8C02MYKQkI7xN1Uu40TrvgD3m9uM4LP462MKgcuTQdwy1n/KmaVgg==" saltValue="oBvDyR4J1TOIEd2Vf14Z5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112216</v>
      </c>
      <c r="D6" s="32">
        <f t="shared" si="3"/>
        <v>47</v>
      </c>
      <c r="E6" s="32">
        <f t="shared" si="3"/>
        <v>17</v>
      </c>
      <c r="F6" s="32">
        <f t="shared" si="3"/>
        <v>1</v>
      </c>
      <c r="G6" s="32">
        <f t="shared" si="3"/>
        <v>0</v>
      </c>
      <c r="H6" s="32" t="str">
        <f t="shared" si="3"/>
        <v>埼玉県　草加市</v>
      </c>
      <c r="I6" s="32" t="str">
        <f t="shared" si="3"/>
        <v>法非適用</v>
      </c>
      <c r="J6" s="32" t="str">
        <f t="shared" si="3"/>
        <v>下水道事業</v>
      </c>
      <c r="K6" s="32" t="str">
        <f t="shared" si="3"/>
        <v>公共下水道</v>
      </c>
      <c r="L6" s="32" t="str">
        <f t="shared" si="3"/>
        <v>Ab</v>
      </c>
      <c r="M6" s="32" t="str">
        <f t="shared" si="3"/>
        <v>非設置</v>
      </c>
      <c r="N6" s="33" t="str">
        <f t="shared" si="3"/>
        <v>-</v>
      </c>
      <c r="O6" s="33" t="str">
        <f t="shared" si="3"/>
        <v>該当数値なし</v>
      </c>
      <c r="P6" s="33">
        <f t="shared" si="3"/>
        <v>92.65</v>
      </c>
      <c r="Q6" s="33">
        <f t="shared" si="3"/>
        <v>87.92</v>
      </c>
      <c r="R6" s="33">
        <f t="shared" si="3"/>
        <v>1911</v>
      </c>
      <c r="S6" s="33">
        <f t="shared" si="3"/>
        <v>247991</v>
      </c>
      <c r="T6" s="33">
        <f t="shared" si="3"/>
        <v>27.46</v>
      </c>
      <c r="U6" s="33">
        <f t="shared" si="3"/>
        <v>9030.99</v>
      </c>
      <c r="V6" s="33">
        <f t="shared" si="3"/>
        <v>229982</v>
      </c>
      <c r="W6" s="33">
        <f t="shared" si="3"/>
        <v>23.88</v>
      </c>
      <c r="X6" s="33">
        <f t="shared" si="3"/>
        <v>9630.74</v>
      </c>
      <c r="Y6" s="34">
        <f>IF(Y7="",NA(),Y7)</f>
        <v>68.25</v>
      </c>
      <c r="Z6" s="34">
        <f t="shared" ref="Z6:AH6" si="4">IF(Z7="",NA(),Z7)</f>
        <v>68.81</v>
      </c>
      <c r="AA6" s="34">
        <f t="shared" si="4"/>
        <v>69.569999999999993</v>
      </c>
      <c r="AB6" s="34">
        <f t="shared" si="4"/>
        <v>69.16</v>
      </c>
      <c r="AC6" s="34">
        <f t="shared" si="4"/>
        <v>71.97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1163.03</v>
      </c>
      <c r="BG6" s="34">
        <f t="shared" ref="BG6:BO6" si="7">IF(BG7="",NA(),BG7)</f>
        <v>1079.1600000000001</v>
      </c>
      <c r="BH6" s="34">
        <f t="shared" si="7"/>
        <v>982.8</v>
      </c>
      <c r="BI6" s="34">
        <f t="shared" si="7"/>
        <v>873.2</v>
      </c>
      <c r="BJ6" s="34">
        <f t="shared" si="7"/>
        <v>743.65</v>
      </c>
      <c r="BK6" s="34">
        <f t="shared" si="7"/>
        <v>624.4</v>
      </c>
      <c r="BL6" s="34">
        <f t="shared" si="7"/>
        <v>607.52</v>
      </c>
      <c r="BM6" s="34">
        <f t="shared" si="7"/>
        <v>643.19000000000005</v>
      </c>
      <c r="BN6" s="34">
        <f t="shared" si="7"/>
        <v>596.44000000000005</v>
      </c>
      <c r="BO6" s="34">
        <f t="shared" si="7"/>
        <v>612.6</v>
      </c>
      <c r="BP6" s="33" t="str">
        <f>IF(BP7="","",IF(BP7="-","【-】","【"&amp;SUBSTITUTE(TEXT(BP7,"#,##0.00"),"-","△")&amp;"】"))</f>
        <v>【707.33】</v>
      </c>
      <c r="BQ6" s="34">
        <f>IF(BQ7="",NA(),BQ7)</f>
        <v>65.59</v>
      </c>
      <c r="BR6" s="34">
        <f t="shared" ref="BR6:BZ6" si="8">IF(BR7="",NA(),BR7)</f>
        <v>67.150000000000006</v>
      </c>
      <c r="BS6" s="34">
        <f t="shared" si="8"/>
        <v>67.05</v>
      </c>
      <c r="BT6" s="34">
        <f t="shared" si="8"/>
        <v>67.569999999999993</v>
      </c>
      <c r="BU6" s="34">
        <f t="shared" si="8"/>
        <v>71.98</v>
      </c>
      <c r="BV6" s="34">
        <f t="shared" si="8"/>
        <v>92.33</v>
      </c>
      <c r="BW6" s="34">
        <f t="shared" si="8"/>
        <v>96.91</v>
      </c>
      <c r="BX6" s="34">
        <f t="shared" si="8"/>
        <v>101.54</v>
      </c>
      <c r="BY6" s="34">
        <f t="shared" si="8"/>
        <v>102.42</v>
      </c>
      <c r="BZ6" s="34">
        <f t="shared" si="8"/>
        <v>100.97</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123.69</v>
      </c>
      <c r="CH6" s="34">
        <f t="shared" si="9"/>
        <v>120.5</v>
      </c>
      <c r="CI6" s="34">
        <f t="shared" si="9"/>
        <v>116.15</v>
      </c>
      <c r="CJ6" s="34">
        <f t="shared" si="9"/>
        <v>116.2</v>
      </c>
      <c r="CK6" s="34">
        <f t="shared" si="9"/>
        <v>118.78</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70.16</v>
      </c>
      <c r="CS6" s="34">
        <f t="shared" si="10"/>
        <v>69.95</v>
      </c>
      <c r="CT6" s="34">
        <f t="shared" si="10"/>
        <v>72.239999999999995</v>
      </c>
      <c r="CU6" s="34">
        <f t="shared" si="10"/>
        <v>69.23</v>
      </c>
      <c r="CV6" s="34">
        <f t="shared" si="10"/>
        <v>70.37</v>
      </c>
      <c r="CW6" s="33" t="str">
        <f>IF(CW7="","",IF(CW7="-","【-】","【"&amp;SUBSTITUTE(TEXT(CW7,"#,##0.00"),"-","△")&amp;"】"))</f>
        <v>【60.13】</v>
      </c>
      <c r="CX6" s="34">
        <f>IF(CX7="",NA(),CX7)</f>
        <v>95.66</v>
      </c>
      <c r="CY6" s="34">
        <f t="shared" ref="CY6:DG6" si="11">IF(CY7="",NA(),CY7)</f>
        <v>97.02</v>
      </c>
      <c r="CZ6" s="34">
        <f t="shared" si="11"/>
        <v>97.54</v>
      </c>
      <c r="DA6" s="34">
        <f t="shared" si="11"/>
        <v>97.79</v>
      </c>
      <c r="DB6" s="34">
        <f t="shared" si="11"/>
        <v>97.88</v>
      </c>
      <c r="DC6" s="34">
        <f t="shared" si="11"/>
        <v>96.82</v>
      </c>
      <c r="DD6" s="34">
        <f t="shared" si="11"/>
        <v>96.69</v>
      </c>
      <c r="DE6" s="34">
        <f t="shared" si="11"/>
        <v>96.84</v>
      </c>
      <c r="DF6" s="34">
        <f t="shared" si="11"/>
        <v>96.84</v>
      </c>
      <c r="DG6" s="34">
        <f t="shared" si="11"/>
        <v>96.75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0.01</v>
      </c>
      <c r="EG6" s="34">
        <f t="shared" si="14"/>
        <v>0.02</v>
      </c>
      <c r="EH6" s="33">
        <f t="shared" si="14"/>
        <v>0</v>
      </c>
      <c r="EI6" s="33">
        <f t="shared" si="14"/>
        <v>0</v>
      </c>
      <c r="EJ6" s="34">
        <f t="shared" si="14"/>
        <v>0.08</v>
      </c>
      <c r="EK6" s="34">
        <f t="shared" si="14"/>
        <v>0.1</v>
      </c>
      <c r="EL6" s="34">
        <f t="shared" si="14"/>
        <v>0.11</v>
      </c>
      <c r="EM6" s="34">
        <f t="shared" si="14"/>
        <v>0.13</v>
      </c>
      <c r="EN6" s="34">
        <f t="shared" si="14"/>
        <v>0.1</v>
      </c>
      <c r="EO6" s="33" t="str">
        <f>IF(EO7="","",IF(EO7="-","【-】","【"&amp;SUBSTITUTE(TEXT(EO7,"#,##0.00"),"-","△")&amp;"】"))</f>
        <v>【0.23】</v>
      </c>
    </row>
    <row r="7" spans="1:145" s="35" customFormat="1" x14ac:dyDescent="0.15">
      <c r="A7" s="27"/>
      <c r="B7" s="36">
        <v>2017</v>
      </c>
      <c r="C7" s="36">
        <v>112216</v>
      </c>
      <c r="D7" s="36">
        <v>47</v>
      </c>
      <c r="E7" s="36">
        <v>17</v>
      </c>
      <c r="F7" s="36">
        <v>1</v>
      </c>
      <c r="G7" s="36">
        <v>0</v>
      </c>
      <c r="H7" s="36" t="s">
        <v>111</v>
      </c>
      <c r="I7" s="36" t="s">
        <v>112</v>
      </c>
      <c r="J7" s="36" t="s">
        <v>113</v>
      </c>
      <c r="K7" s="36" t="s">
        <v>114</v>
      </c>
      <c r="L7" s="36" t="s">
        <v>115</v>
      </c>
      <c r="M7" s="36" t="s">
        <v>116</v>
      </c>
      <c r="N7" s="37" t="s">
        <v>117</v>
      </c>
      <c r="O7" s="37" t="s">
        <v>118</v>
      </c>
      <c r="P7" s="37">
        <v>92.65</v>
      </c>
      <c r="Q7" s="37">
        <v>87.92</v>
      </c>
      <c r="R7" s="37">
        <v>1911</v>
      </c>
      <c r="S7" s="37">
        <v>247991</v>
      </c>
      <c r="T7" s="37">
        <v>27.46</v>
      </c>
      <c r="U7" s="37">
        <v>9030.99</v>
      </c>
      <c r="V7" s="37">
        <v>229982</v>
      </c>
      <c r="W7" s="37">
        <v>23.88</v>
      </c>
      <c r="X7" s="37">
        <v>9630.74</v>
      </c>
      <c r="Y7" s="37">
        <v>68.25</v>
      </c>
      <c r="Z7" s="37">
        <v>68.81</v>
      </c>
      <c r="AA7" s="37">
        <v>69.569999999999993</v>
      </c>
      <c r="AB7" s="37">
        <v>69.16</v>
      </c>
      <c r="AC7" s="37">
        <v>71.97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1163.03</v>
      </c>
      <c r="BG7" s="37">
        <v>1079.1600000000001</v>
      </c>
      <c r="BH7" s="37">
        <v>982.8</v>
      </c>
      <c r="BI7" s="37">
        <v>873.2</v>
      </c>
      <c r="BJ7" s="37">
        <v>743.65</v>
      </c>
      <c r="BK7" s="37">
        <v>624.4</v>
      </c>
      <c r="BL7" s="37">
        <v>607.52</v>
      </c>
      <c r="BM7" s="37">
        <v>643.19000000000005</v>
      </c>
      <c r="BN7" s="37">
        <v>596.44000000000005</v>
      </c>
      <c r="BO7" s="37">
        <v>612.6</v>
      </c>
      <c r="BP7" s="37">
        <v>707.33</v>
      </c>
      <c r="BQ7" s="37">
        <v>65.59</v>
      </c>
      <c r="BR7" s="37">
        <v>67.150000000000006</v>
      </c>
      <c r="BS7" s="37">
        <v>67.05</v>
      </c>
      <c r="BT7" s="37">
        <v>67.569999999999993</v>
      </c>
      <c r="BU7" s="37">
        <v>71.98</v>
      </c>
      <c r="BV7" s="37">
        <v>92.33</v>
      </c>
      <c r="BW7" s="37">
        <v>96.91</v>
      </c>
      <c r="BX7" s="37">
        <v>101.54</v>
      </c>
      <c r="BY7" s="37">
        <v>102.42</v>
      </c>
      <c r="BZ7" s="37">
        <v>100.97</v>
      </c>
      <c r="CA7" s="37">
        <v>101.26</v>
      </c>
      <c r="CB7" s="37">
        <v>150</v>
      </c>
      <c r="CC7" s="37">
        <v>150</v>
      </c>
      <c r="CD7" s="37">
        <v>150</v>
      </c>
      <c r="CE7" s="37">
        <v>150</v>
      </c>
      <c r="CF7" s="37">
        <v>150</v>
      </c>
      <c r="CG7" s="37">
        <v>123.69</v>
      </c>
      <c r="CH7" s="37">
        <v>120.5</v>
      </c>
      <c r="CI7" s="37">
        <v>116.15</v>
      </c>
      <c r="CJ7" s="37">
        <v>116.2</v>
      </c>
      <c r="CK7" s="37">
        <v>118.78</v>
      </c>
      <c r="CL7" s="37">
        <v>136.38999999999999</v>
      </c>
      <c r="CM7" s="37" t="s">
        <v>117</v>
      </c>
      <c r="CN7" s="37" t="s">
        <v>117</v>
      </c>
      <c r="CO7" s="37" t="s">
        <v>117</v>
      </c>
      <c r="CP7" s="37" t="s">
        <v>117</v>
      </c>
      <c r="CQ7" s="37" t="s">
        <v>117</v>
      </c>
      <c r="CR7" s="37">
        <v>70.16</v>
      </c>
      <c r="CS7" s="37">
        <v>69.95</v>
      </c>
      <c r="CT7" s="37">
        <v>72.239999999999995</v>
      </c>
      <c r="CU7" s="37">
        <v>69.23</v>
      </c>
      <c r="CV7" s="37">
        <v>70.37</v>
      </c>
      <c r="CW7" s="37">
        <v>60.13</v>
      </c>
      <c r="CX7" s="37">
        <v>95.66</v>
      </c>
      <c r="CY7" s="37">
        <v>97.02</v>
      </c>
      <c r="CZ7" s="37">
        <v>97.54</v>
      </c>
      <c r="DA7" s="37">
        <v>97.79</v>
      </c>
      <c r="DB7" s="37">
        <v>97.88</v>
      </c>
      <c r="DC7" s="37">
        <v>96.82</v>
      </c>
      <c r="DD7" s="37">
        <v>96.69</v>
      </c>
      <c r="DE7" s="37">
        <v>96.84</v>
      </c>
      <c r="DF7" s="37">
        <v>96.84</v>
      </c>
      <c r="DG7" s="37">
        <v>96.75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0.01</v>
      </c>
      <c r="EG7" s="37">
        <v>0.02</v>
      </c>
      <c r="EH7" s="37">
        <v>0</v>
      </c>
      <c r="EI7" s="37">
        <v>0</v>
      </c>
      <c r="EJ7" s="37">
        <v>0.08</v>
      </c>
      <c r="EK7" s="37">
        <v>0.1</v>
      </c>
      <c r="EL7" s="37">
        <v>0.11</v>
      </c>
      <c r="EM7" s="37">
        <v>0.13</v>
      </c>
      <c r="EN7" s="37">
        <v>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家中　秋彦</cp:lastModifiedBy>
  <cp:lastPrinted>2019-01-17T07:41:16Z</cp:lastPrinted>
  <dcterms:created xsi:type="dcterms:W3CDTF">2018-12-03T09:01:39Z</dcterms:created>
  <dcterms:modified xsi:type="dcterms:W3CDTF">2019-01-17T07:41:22Z</dcterms:modified>
  <cp:category/>
</cp:coreProperties>
</file>