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aj9Zbs1StaQazJ29TA2qgbAVEDr5Eb1psGGxE4LX4oqNe23E3+rQj40W4eVp5Y7iNnimRF7qe+njCERsHrsw==" workbookSaltValue="8tHxxvGASLVhl9gCaPxTB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<sst xmlns="http://schemas.openxmlformats.org/spreadsheetml/2006/main" count="232" uniqueCount="120">
  <si>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</si>
  <si>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</si>
  <si>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</si>
  <si>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</si>
  <si>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</si>
  <si>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</si>
  <si>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</si>
  <si>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</si>
  <si>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</si>
  <si>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</si>
  <si>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</si>
  <si>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</si>
  <si>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</si>
  <si>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</si>
  <si>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</si>
  <si>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</si>
  <si>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</si>
  <si>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</si>
  <si>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</si>
  <si>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</si>
  <si>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</si>
  <si>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</si>
  <si>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</si>
  <si>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</si>
  <si>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</si>
  <si>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</si>
  <si>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</si>
  <si>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</si>
  <si>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</si>
  <si>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</si>
  <si>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</si>
  <si>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</si>
  <si>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</si>
  <si>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</si>
  <si>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</si>
  <si>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</si>
  <si>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</si>
  <si>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</si>
  <si>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</si>
  <si>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</si>
  <si>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</si>
  <si>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</si>
  <si>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</si>
  <si>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</si>
  <si>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</si>
  <si>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</si>
  <si>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</si>
  <si>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</si>
  <si>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</si>
  <si>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</si>
  <si>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</si>
  <si>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</si>
  <si>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</si>
  <si>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</si>
  <si>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</si>
  <si>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</si>
  <si>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</si>
  <si>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</si>
  <si>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</si>
  <si>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</si>
  <si>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</si>
  <si>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</si>
  <si>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</si>
  <si>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</si>
  <si>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</si>
  <si>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</si>
  <si>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</si>
  <si>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</si>
  <si>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</si>
  <si>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</si>
  <si>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</si>
  <si>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</si>
  <si>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</si>
  <si>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</si>
  <si>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</si>
  <si>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</si>
  <si>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</si>
  <si>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</si>
  <si>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</si>
  <si>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</si>
  <si>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</si>
  <si>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</si>
  <si>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</si>
  <si>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</si>
  <si>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</si>
  <si>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</si>
  <si>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</si>
  <si>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</si>
  <si>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</si>
  <si>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</si>
  <si>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</si>
  <si>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</si>
  <si>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</si>
  <si>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</si>
  <si>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</si>
  <si>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</si>
  <si>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</si>
  <si>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</si>
  <si>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</si>
  <si>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</si>
  <si>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</si>
  <si>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</si>
  <si>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</si>
  <si>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</si>
  <si>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</si>
  <si>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飯能市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</si>
  <si>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</si>
  <si>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</si>
  <si>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</si>
  <si>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</si>
  <si>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</si>
  <si>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</si>
  <si>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</si>
  <si>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</si>
  <si>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</si>
  <si>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</si>
  <si>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</si>
  <si>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平成29年度決算において、全国平均及び類似団体平均と比較すると、①有形固定資産減価償却率において施設全体の老朽化は両指標を上回り、②管路経年化率において管路の老朽化は両指標を下回っている。
　本市の有形固定資産減価償却率及び管路経年化率は上昇傾向にある。今後は既設管が一斉に耐用年数を迎えるなど、老朽化した施設の更新需要が増大するため、管路については③管路更新率にあるとおり、総延長に対する年間の更新延長の割合が現状の1％未満のままの場合、老朽化が進行し有収率の更なる低下や漏水事故の増加が懸念される。</t>
    <rPh sb="62" eb="63">
      <t>ウエ</t>
    </rPh>
    <phoneticPr fontId="4"/>
  </si>
  <si>
    <t>　現状では、経常収支比率、流動比率及び料金回収率が100%を上回っており、健全な経営状況ではあるが、全国平均及び類似団体平均と比較すると低い水準であるため、更なる業務の効率化を行い、経営改善に努めていく必要がある。
　老朽化については、飯能市水道ビジョン（経営戦略プラン）及び飯能市水道事業中期経営計画（前期）に基づき施設の再構築や老朽管の更新を計画的に実施し、施設利用率や有収率の向上を図り、将来に渡り安定給水を維持していく。</t>
    <rPh sb="1" eb="3">
      <t>ゲンジョウ</t>
    </rPh>
    <rPh sb="6" eb="8">
      <t>ケイジョウ</t>
    </rPh>
    <rPh sb="8" eb="10">
      <t>シュウシ</t>
    </rPh>
    <rPh sb="10" eb="12">
      <t>ヒリツ</t>
    </rPh>
    <rPh sb="13" eb="15">
      <t>リュウドウ</t>
    </rPh>
    <rPh sb="15" eb="17">
      <t>ヒリツ</t>
    </rPh>
    <rPh sb="17" eb="18">
      <t>オヨ</t>
    </rPh>
    <rPh sb="19" eb="21">
      <t>リョウキン</t>
    </rPh>
    <rPh sb="21" eb="23">
      <t>カイシュウ</t>
    </rPh>
    <rPh sb="23" eb="24">
      <t>リツ</t>
    </rPh>
    <rPh sb="30" eb="32">
      <t>ウワマワ</t>
    </rPh>
    <rPh sb="37" eb="39">
      <t>ケンゼン</t>
    </rPh>
    <rPh sb="40" eb="42">
      <t>ケイエイ</t>
    </rPh>
    <rPh sb="42" eb="44">
      <t>ジョウキョウ</t>
    </rPh>
    <rPh sb="68" eb="69">
      <t>ヒク</t>
    </rPh>
    <rPh sb="70" eb="72">
      <t>スイジュン</t>
    </rPh>
    <rPh sb="78" eb="79">
      <t>サラ</t>
    </rPh>
    <rPh sb="81" eb="83">
      <t>ギョウム</t>
    </rPh>
    <rPh sb="84" eb="87">
      <t>コウリツカ</t>
    </rPh>
    <rPh sb="88" eb="89">
      <t>オコナ</t>
    </rPh>
    <rPh sb="91" eb="93">
      <t>ケイエイ</t>
    </rPh>
    <rPh sb="93" eb="95">
      <t>カイゼン</t>
    </rPh>
    <rPh sb="96" eb="97">
      <t>ツト</t>
    </rPh>
    <rPh sb="101" eb="103">
      <t>ヒツヨウ</t>
    </rPh>
    <rPh sb="181" eb="183">
      <t>シセツ</t>
    </rPh>
    <rPh sb="183" eb="186">
      <t>リヨウリツ</t>
    </rPh>
    <rPh sb="187" eb="189">
      <t>ユウシュウ</t>
    </rPh>
    <rPh sb="189" eb="190">
      <t>リツ</t>
    </rPh>
    <rPh sb="191" eb="193">
      <t>コウジョウ</t>
    </rPh>
    <rPh sb="194" eb="195">
      <t>ハカ</t>
    </rPh>
    <phoneticPr fontId="4"/>
  </si>
  <si>
    <t>①経常収支比率は100%を上回り、黒字経営となっているが、全国平均及び類似団体平均と比較すると低い値であり、経営改善を図る必要がある。
③流動比率は100%を上回っており、1年以内に支払うべき債務に対し資金不足は生じていないが、全国平均及び類似団体平均と比較すると低い値であり、資金に余裕がない状況である。
④企業債残高対給水収益比率は全国平均及び類似団体平均を下回っているが、管路の耐震化等の推進により、近年は上昇傾向にある。
⑤料金回収率は100%を上回っているが、料金改定後3年が経過することから、今後は減少が見込まれる。
⑥給水原価は全国平均及び類似団体平均を下回っているが、施設の更新需要の増大により減価償却費等が増加傾向にあるため、今後は数値が増加していくことが見込まれる。
⑦施設利用率は企業立地等により増加傾向にあったが、今年度は減少に転じた。数値は依然として全国平均及び類似団体平均を下回っている。
⑧有収率は管路の老朽化に伴う漏水などにより全国平均及び類似団体平均を下回っており、経営の効率性については改善を図る必要がある。</t>
    <rPh sb="239" eb="240">
      <t>ゴ</t>
    </rPh>
    <rPh sb="241" eb="242">
      <t>ネン</t>
    </rPh>
    <rPh sb="243" eb="245">
      <t>ケイカ</t>
    </rPh>
    <rPh sb="252" eb="254">
      <t>コンゴ</t>
    </rPh>
    <rPh sb="255" eb="257">
      <t>ゲンショウ</t>
    </rPh>
    <rPh sb="258" eb="260">
      <t>ミコ</t>
    </rPh>
    <rPh sb="369" eb="372">
      <t>コンネンド</t>
    </rPh>
    <rPh sb="373" eb="375">
      <t>ゲンショウ</t>
    </rPh>
    <rPh sb="376" eb="377">
      <t>テン</t>
    </rPh>
    <rPh sb="380" eb="38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</si>
</sst>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0.79</c:v>
                </c:pt>
                <c:pt idx="2">
                  <c:v>0.59</c:v>
                </c:pt>
                <c:pt idx="3">
                  <c:v>0.52</c:v>
                </c:pt>
                <c:pt idx="4">
                  <c:v>0.39</c:v>
                </c:pt>
              </c:numCache>
            </c:numRef>
          </c:val>
          <c:extLst xmlns:c16r2="http://schemas.microsoft.com/office/drawing/2015/06/chart">
            <c:ext xmlns:c16="http://schemas.microsoft.com/office/drawing/2014/chart" uri="{C3380CC4-5D6E-409C-BE32-E72D297353CC}">
              <c16:uniqueId val="{00000000-7E08-4334-B43B-F7BC7E4AC322}"/>
            </c:ext>
          </c:extLst>
        </c:ser>
        <c:dLbls>
          <c:showLegendKey val="0"/>
          <c:showVal val="0"/>
          <c:showCatName val="0"/>
          <c:showSerName val="0"/>
          <c:showPercent val="0"/>
          <c:showBubbleSize val="0"/>
        </c:dLbls>
        <c:gapWidth val="150"/>
        <c:axId val="142698752"/>
        <c:axId val="1427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7E08-4334-B43B-F7BC7E4AC322}"/>
            </c:ext>
          </c:extLst>
        </c:ser>
        <c:dLbls>
          <c:showLegendKey val="0"/>
          <c:showVal val="0"/>
          <c:showCatName val="0"/>
          <c:showSerName val="0"/>
          <c:showPercent val="0"/>
          <c:showBubbleSize val="0"/>
        </c:dLbls>
        <c:marker val="1"/>
        <c:smooth val="0"/>
        <c:axId val="142698752"/>
        <c:axId val="142729600"/>
      </c:lineChart>
      <c:dateAx>
        <c:axId val="142698752"/>
        <c:scaling>
          <c:orientation val="minMax"/>
        </c:scaling>
        <c:delete val="1"/>
        <c:axPos val="b"/>
        <c:numFmt formatCode="ge" sourceLinked="1"/>
        <c:majorTickMark val="none"/>
        <c:minorTickMark val="none"/>
        <c:tickLblPos val="none"/>
        <c:crossAx val="142729600"/>
        <c:crosses val="autoZero"/>
        <c:auto val="1"/>
        <c:lblOffset val="100"/>
        <c:baseTimeUnit val="years"/>
      </c:dateAx>
      <c:valAx>
        <c:axId val="1427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51.11</c:v>
                </c:pt>
                <c:pt idx="1">
                  <c:v>50.82</c:v>
                </c:pt>
                <c:pt idx="2">
                  <c:v>51.79</c:v>
                </c:pt>
                <c:pt idx="3">
                  <c:v>51.92</c:v>
                </c:pt>
                <c:pt idx="4">
                  <c:v>51.76</c:v>
                </c:pt>
              </c:numCache>
            </c:numRef>
          </c:val>
          <c:extLst xmlns:c16r2="http://schemas.microsoft.com/office/drawing/2015/06/chart">
            <c:ext xmlns:c16="http://schemas.microsoft.com/office/drawing/2014/chart" uri="{C3380CC4-5D6E-409C-BE32-E72D297353CC}">
              <c16:uniqueId val="{00000000-A540-46C8-9725-2B49F978BF3D}"/>
            </c:ext>
          </c:extLst>
        </c:ser>
        <c:dLbls>
          <c:showLegendKey val="0"/>
          <c:showVal val="0"/>
          <c:showCatName val="0"/>
          <c:showSerName val="0"/>
          <c:showPercent val="0"/>
          <c:showBubbleSize val="0"/>
        </c:dLbls>
        <c:gapWidth val="150"/>
        <c:axId val="149067648"/>
        <c:axId val="1490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A540-46C8-9725-2B49F978BF3D}"/>
            </c:ext>
          </c:extLst>
        </c:ser>
        <c:dLbls>
          <c:showLegendKey val="0"/>
          <c:showVal val="0"/>
          <c:showCatName val="0"/>
          <c:showSerName val="0"/>
          <c:showPercent val="0"/>
          <c:showBubbleSize val="0"/>
        </c:dLbls>
        <c:marker val="1"/>
        <c:smooth val="0"/>
        <c:axId val="149067648"/>
        <c:axId val="149073920"/>
      </c:lineChart>
      <c:dateAx>
        <c:axId val="149067648"/>
        <c:scaling>
          <c:orientation val="minMax"/>
        </c:scaling>
        <c:delete val="1"/>
        <c:axPos val="b"/>
        <c:numFmt formatCode="ge" sourceLinked="1"/>
        <c:majorTickMark val="none"/>
        <c:minorTickMark val="none"/>
        <c:tickLblPos val="none"/>
        <c:crossAx val="149073920"/>
        <c:crosses val="autoZero"/>
        <c:auto val="1"/>
        <c:lblOffset val="100"/>
        <c:baseTimeUnit val="years"/>
      </c:dateAx>
      <c:valAx>
        <c:axId val="1490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88.14</c:v>
                </c:pt>
                <c:pt idx="1">
                  <c:v>86.88</c:v>
                </c:pt>
                <c:pt idx="2">
                  <c:v>85.9</c:v>
                </c:pt>
                <c:pt idx="3">
                  <c:v>85.74</c:v>
                </c:pt>
                <c:pt idx="4">
                  <c:v>85.59</c:v>
                </c:pt>
              </c:numCache>
            </c:numRef>
          </c:val>
          <c:extLst xmlns:c16r2="http://schemas.microsoft.com/office/drawing/2015/06/chart">
            <c:ext xmlns:c16="http://schemas.microsoft.com/office/drawing/2014/chart" uri="{C3380CC4-5D6E-409C-BE32-E72D297353CC}">
              <c16:uniqueId val="{00000000-D74D-4034-83FB-D1BA63303A76}"/>
            </c:ext>
          </c:extLst>
        </c:ser>
        <c:dLbls>
          <c:showLegendKey val="0"/>
          <c:showVal val="0"/>
          <c:showCatName val="0"/>
          <c:showSerName val="0"/>
          <c:showPercent val="0"/>
          <c:showBubbleSize val="0"/>
        </c:dLbls>
        <c:gapWidth val="150"/>
        <c:axId val="149108992"/>
        <c:axId val="1491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D74D-4034-83FB-D1BA63303A76}"/>
            </c:ext>
          </c:extLst>
        </c:ser>
        <c:dLbls>
          <c:showLegendKey val="0"/>
          <c:showVal val="0"/>
          <c:showCatName val="0"/>
          <c:showSerName val="0"/>
          <c:showPercent val="0"/>
          <c:showBubbleSize val="0"/>
        </c:dLbls>
        <c:marker val="1"/>
        <c:smooth val="0"/>
        <c:axId val="149108992"/>
        <c:axId val="149111168"/>
      </c:lineChart>
      <c:dateAx>
        <c:axId val="149108992"/>
        <c:scaling>
          <c:orientation val="minMax"/>
        </c:scaling>
        <c:delete val="1"/>
        <c:axPos val="b"/>
        <c:numFmt formatCode="ge" sourceLinked="1"/>
        <c:majorTickMark val="none"/>
        <c:minorTickMark val="none"/>
        <c:tickLblPos val="none"/>
        <c:crossAx val="149111168"/>
        <c:crosses val="autoZero"/>
        <c:auto val="1"/>
        <c:lblOffset val="100"/>
        <c:baseTimeUnit val="years"/>
      </c:dateAx>
      <c:valAx>
        <c:axId val="1491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100.12</c:v>
                </c:pt>
                <c:pt idx="1">
                  <c:v>102.55</c:v>
                </c:pt>
                <c:pt idx="2">
                  <c:v>111.99</c:v>
                </c:pt>
                <c:pt idx="3">
                  <c:v>113.36</c:v>
                </c:pt>
                <c:pt idx="4">
                  <c:v>111.04</c:v>
                </c:pt>
              </c:numCache>
            </c:numRef>
          </c:val>
          <c:extLst xmlns:c16r2="http://schemas.microsoft.com/office/drawing/2015/06/chart">
            <c:ext xmlns:c16="http://schemas.microsoft.com/office/drawing/2014/chart" uri="{C3380CC4-5D6E-409C-BE32-E72D297353CC}">
              <c16:uniqueId val="{00000000-2A40-4244-AF43-A7387F229A32}"/>
            </c:ext>
          </c:extLst>
        </c:ser>
        <c:dLbls>
          <c:showLegendKey val="0"/>
          <c:showVal val="0"/>
          <c:showCatName val="0"/>
          <c:showSerName val="0"/>
          <c:showPercent val="0"/>
          <c:showBubbleSize val="0"/>
        </c:dLbls>
        <c:gapWidth val="150"/>
        <c:axId val="142764672"/>
        <c:axId val="1427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2A40-4244-AF43-A7387F229A32}"/>
            </c:ext>
          </c:extLst>
        </c:ser>
        <c:dLbls>
          <c:showLegendKey val="0"/>
          <c:showVal val="0"/>
          <c:showCatName val="0"/>
          <c:showSerName val="0"/>
          <c:showPercent val="0"/>
          <c:showBubbleSize val="0"/>
        </c:dLbls>
        <c:marker val="1"/>
        <c:smooth val="0"/>
        <c:axId val="142764672"/>
        <c:axId val="142770944"/>
      </c:lineChart>
      <c:dateAx>
        <c:axId val="142764672"/>
        <c:scaling>
          <c:orientation val="minMax"/>
        </c:scaling>
        <c:delete val="1"/>
        <c:axPos val="b"/>
        <c:numFmt formatCode="ge" sourceLinked="1"/>
        <c:majorTickMark val="none"/>
        <c:minorTickMark val="none"/>
        <c:tickLblPos val="none"/>
        <c:crossAx val="142770944"/>
        <c:crosses val="autoZero"/>
        <c:auto val="1"/>
        <c:lblOffset val="100"/>
        <c:baseTimeUnit val="years"/>
      </c:dateAx>
      <c:valAx>
        <c:axId val="14277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7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36.46</c:v>
                </c:pt>
                <c:pt idx="1">
                  <c:v>45.7</c:v>
                </c:pt>
                <c:pt idx="2">
                  <c:v>47.03</c:v>
                </c:pt>
                <c:pt idx="3">
                  <c:v>48.08</c:v>
                </c:pt>
                <c:pt idx="4">
                  <c:v>49.31</c:v>
                </c:pt>
              </c:numCache>
            </c:numRef>
          </c:val>
          <c:extLst xmlns:c16r2="http://schemas.microsoft.com/office/drawing/2015/06/chart">
            <c:ext xmlns:c16="http://schemas.microsoft.com/office/drawing/2014/chart" uri="{C3380CC4-5D6E-409C-BE32-E72D297353CC}">
              <c16:uniqueId val="{00000000-2602-4BC5-8DBA-DD6CA43D23E2}"/>
            </c:ext>
          </c:extLst>
        </c:ser>
        <c:dLbls>
          <c:showLegendKey val="0"/>
          <c:showVal val="0"/>
          <c:showCatName val="0"/>
          <c:showSerName val="0"/>
          <c:showPercent val="0"/>
          <c:showBubbleSize val="0"/>
        </c:dLbls>
        <c:gapWidth val="150"/>
        <c:axId val="147721216"/>
        <c:axId val="1477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2602-4BC5-8DBA-DD6CA43D23E2}"/>
            </c:ext>
          </c:extLst>
        </c:ser>
        <c:dLbls>
          <c:showLegendKey val="0"/>
          <c:showVal val="0"/>
          <c:showCatName val="0"/>
          <c:showSerName val="0"/>
          <c:showPercent val="0"/>
          <c:showBubbleSize val="0"/>
        </c:dLbls>
        <c:marker val="1"/>
        <c:smooth val="0"/>
        <c:axId val="147721216"/>
        <c:axId val="147727488"/>
      </c:lineChart>
      <c:dateAx>
        <c:axId val="147721216"/>
        <c:scaling>
          <c:orientation val="minMax"/>
        </c:scaling>
        <c:delete val="1"/>
        <c:axPos val="b"/>
        <c:numFmt formatCode="ge" sourceLinked="1"/>
        <c:majorTickMark val="none"/>
        <c:minorTickMark val="none"/>
        <c:tickLblPos val="none"/>
        <c:crossAx val="147727488"/>
        <c:crosses val="autoZero"/>
        <c:auto val="1"/>
        <c:lblOffset val="100"/>
        <c:baseTimeUnit val="years"/>
      </c:dateAx>
      <c:valAx>
        <c:axId val="1477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8.23</c:v>
                </c:pt>
                <c:pt idx="1">
                  <c:v>8.48</c:v>
                </c:pt>
                <c:pt idx="2">
                  <c:v>8.48</c:v>
                </c:pt>
                <c:pt idx="3">
                  <c:v>9.64</c:v>
                </c:pt>
                <c:pt idx="4">
                  <c:v>13.11</c:v>
                </c:pt>
              </c:numCache>
            </c:numRef>
          </c:val>
          <c:extLst xmlns:c16r2="http://schemas.microsoft.com/office/drawing/2015/06/chart">
            <c:ext xmlns:c16="http://schemas.microsoft.com/office/drawing/2014/chart" uri="{C3380CC4-5D6E-409C-BE32-E72D297353CC}">
              <c16:uniqueId val="{00000000-5AB5-4AE9-83E9-92CF53782697}"/>
            </c:ext>
          </c:extLst>
        </c:ser>
        <c:dLbls>
          <c:showLegendKey val="0"/>
          <c:showVal val="0"/>
          <c:showCatName val="0"/>
          <c:showSerName val="0"/>
          <c:showPercent val="0"/>
          <c:showBubbleSize val="0"/>
        </c:dLbls>
        <c:gapWidth val="150"/>
        <c:axId val="147772544"/>
        <c:axId val="1477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5AB5-4AE9-83E9-92CF53782697}"/>
            </c:ext>
          </c:extLst>
        </c:ser>
        <c:dLbls>
          <c:showLegendKey val="0"/>
          <c:showVal val="0"/>
          <c:showCatName val="0"/>
          <c:showSerName val="0"/>
          <c:showPercent val="0"/>
          <c:showBubbleSize val="0"/>
        </c:dLbls>
        <c:marker val="1"/>
        <c:smooth val="0"/>
        <c:axId val="147772544"/>
        <c:axId val="147774464"/>
      </c:lineChart>
      <c:dateAx>
        <c:axId val="147772544"/>
        <c:scaling>
          <c:orientation val="minMax"/>
        </c:scaling>
        <c:delete val="1"/>
        <c:axPos val="b"/>
        <c:numFmt formatCode="ge" sourceLinked="1"/>
        <c:majorTickMark val="none"/>
        <c:minorTickMark val="none"/>
        <c:tickLblPos val="none"/>
        <c:crossAx val="147774464"/>
        <c:crosses val="autoZero"/>
        <c:auto val="1"/>
        <c:lblOffset val="100"/>
        <c:baseTimeUnit val="years"/>
      </c:dateAx>
      <c:valAx>
        <c:axId val="1477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1.06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69-499C-A4FE-E8AC3C746F1A}"/>
            </c:ext>
          </c:extLst>
        </c:ser>
        <c:dLbls>
          <c:showLegendKey val="0"/>
          <c:showVal val="0"/>
          <c:showCatName val="0"/>
          <c:showSerName val="0"/>
          <c:showPercent val="0"/>
          <c:showBubbleSize val="0"/>
        </c:dLbls>
        <c:gapWidth val="150"/>
        <c:axId val="147812736"/>
        <c:axId val="1478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8C69-499C-A4FE-E8AC3C746F1A}"/>
            </c:ext>
          </c:extLst>
        </c:ser>
        <c:dLbls>
          <c:showLegendKey val="0"/>
          <c:showVal val="0"/>
          <c:showCatName val="0"/>
          <c:showSerName val="0"/>
          <c:showPercent val="0"/>
          <c:showBubbleSize val="0"/>
        </c:dLbls>
        <c:marker val="1"/>
        <c:smooth val="0"/>
        <c:axId val="147812736"/>
        <c:axId val="147814656"/>
      </c:lineChart>
      <c:dateAx>
        <c:axId val="147812736"/>
        <c:scaling>
          <c:orientation val="minMax"/>
        </c:scaling>
        <c:delete val="1"/>
        <c:axPos val="b"/>
        <c:numFmt formatCode="ge" sourceLinked="1"/>
        <c:majorTickMark val="none"/>
        <c:minorTickMark val="none"/>
        <c:tickLblPos val="none"/>
        <c:crossAx val="147814656"/>
        <c:crosses val="autoZero"/>
        <c:auto val="1"/>
        <c:lblOffset val="100"/>
        <c:baseTimeUnit val="years"/>
      </c:dateAx>
      <c:valAx>
        <c:axId val="14781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414.79</c:v>
                </c:pt>
                <c:pt idx="1">
                  <c:v>165.08</c:v>
                </c:pt>
                <c:pt idx="2">
                  <c:v>197.17</c:v>
                </c:pt>
                <c:pt idx="3">
                  <c:v>211.65</c:v>
                </c:pt>
                <c:pt idx="4">
                  <c:v>201.2</c:v>
                </c:pt>
              </c:numCache>
            </c:numRef>
          </c:val>
          <c:extLst xmlns:c16r2="http://schemas.microsoft.com/office/drawing/2015/06/chart">
            <c:ext xmlns:c16="http://schemas.microsoft.com/office/drawing/2014/chart" uri="{C3380CC4-5D6E-409C-BE32-E72D297353CC}">
              <c16:uniqueId val="{00000000-BF22-400B-AFC6-9C02F57D37A9}"/>
            </c:ext>
          </c:extLst>
        </c:ser>
        <c:dLbls>
          <c:showLegendKey val="0"/>
          <c:showVal val="0"/>
          <c:showCatName val="0"/>
          <c:showSerName val="0"/>
          <c:showPercent val="0"/>
          <c:showBubbleSize val="0"/>
        </c:dLbls>
        <c:gapWidth val="150"/>
        <c:axId val="147854080"/>
        <c:axId val="1478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BF22-400B-AFC6-9C02F57D37A9}"/>
            </c:ext>
          </c:extLst>
        </c:ser>
        <c:dLbls>
          <c:showLegendKey val="0"/>
          <c:showVal val="0"/>
          <c:showCatName val="0"/>
          <c:showSerName val="0"/>
          <c:showPercent val="0"/>
          <c:showBubbleSize val="0"/>
        </c:dLbls>
        <c:marker val="1"/>
        <c:smooth val="0"/>
        <c:axId val="147854080"/>
        <c:axId val="147856000"/>
      </c:lineChart>
      <c:dateAx>
        <c:axId val="147854080"/>
        <c:scaling>
          <c:orientation val="minMax"/>
        </c:scaling>
        <c:delete val="1"/>
        <c:axPos val="b"/>
        <c:numFmt formatCode="ge" sourceLinked="1"/>
        <c:majorTickMark val="none"/>
        <c:minorTickMark val="none"/>
        <c:tickLblPos val="none"/>
        <c:crossAx val="147856000"/>
        <c:crosses val="autoZero"/>
        <c:auto val="1"/>
        <c:lblOffset val="100"/>
        <c:baseTimeUnit val="years"/>
      </c:dateAx>
      <c:valAx>
        <c:axId val="14785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237.87</c:v>
                </c:pt>
                <c:pt idx="1">
                  <c:v>257.22000000000003</c:v>
                </c:pt>
                <c:pt idx="2">
                  <c:v>238.97</c:v>
                </c:pt>
                <c:pt idx="3">
                  <c:v>249.51</c:v>
                </c:pt>
                <c:pt idx="4">
                  <c:v>265.60000000000002</c:v>
                </c:pt>
              </c:numCache>
            </c:numRef>
          </c:val>
          <c:extLst xmlns:c16r2="http://schemas.microsoft.com/office/drawing/2015/06/chart">
            <c:ext xmlns:c16="http://schemas.microsoft.com/office/drawing/2014/chart" uri="{C3380CC4-5D6E-409C-BE32-E72D297353CC}">
              <c16:uniqueId val="{00000000-B36F-4F71-98AB-C355AEDC3879}"/>
            </c:ext>
          </c:extLst>
        </c:ser>
        <c:dLbls>
          <c:showLegendKey val="0"/>
          <c:showVal val="0"/>
          <c:showCatName val="0"/>
          <c:showSerName val="0"/>
          <c:showPercent val="0"/>
          <c:showBubbleSize val="0"/>
        </c:dLbls>
        <c:gapWidth val="150"/>
        <c:axId val="147879040"/>
        <c:axId val="1478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B36F-4F71-98AB-C355AEDC3879}"/>
            </c:ext>
          </c:extLst>
        </c:ser>
        <c:dLbls>
          <c:showLegendKey val="0"/>
          <c:showVal val="0"/>
          <c:showCatName val="0"/>
          <c:showSerName val="0"/>
          <c:showPercent val="0"/>
          <c:showBubbleSize val="0"/>
        </c:dLbls>
        <c:marker val="1"/>
        <c:smooth val="0"/>
        <c:axId val="147879040"/>
        <c:axId val="147880960"/>
      </c:lineChart>
      <c:dateAx>
        <c:axId val="147879040"/>
        <c:scaling>
          <c:orientation val="minMax"/>
        </c:scaling>
        <c:delete val="1"/>
        <c:axPos val="b"/>
        <c:numFmt formatCode="ge" sourceLinked="1"/>
        <c:majorTickMark val="none"/>
        <c:minorTickMark val="none"/>
        <c:tickLblPos val="none"/>
        <c:crossAx val="147880960"/>
        <c:crosses val="autoZero"/>
        <c:auto val="1"/>
        <c:lblOffset val="100"/>
        <c:baseTimeUnit val="years"/>
      </c:dateAx>
      <c:valAx>
        <c:axId val="14788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88.78</c:v>
                </c:pt>
                <c:pt idx="1">
                  <c:v>92.63</c:v>
                </c:pt>
                <c:pt idx="2">
                  <c:v>103.4</c:v>
                </c:pt>
                <c:pt idx="3">
                  <c:v>104.31</c:v>
                </c:pt>
                <c:pt idx="4">
                  <c:v>102.85</c:v>
                </c:pt>
              </c:numCache>
            </c:numRef>
          </c:val>
          <c:extLst xmlns:c16r2="http://schemas.microsoft.com/office/drawing/2015/06/chart">
            <c:ext xmlns:c16="http://schemas.microsoft.com/office/drawing/2014/chart" uri="{C3380CC4-5D6E-409C-BE32-E72D297353CC}">
              <c16:uniqueId val="{00000000-9240-47D6-8C9A-CE0D76B2328B}"/>
            </c:ext>
          </c:extLst>
        </c:ser>
        <c:dLbls>
          <c:showLegendKey val="0"/>
          <c:showVal val="0"/>
          <c:showCatName val="0"/>
          <c:showSerName val="0"/>
          <c:showPercent val="0"/>
          <c:showBubbleSize val="0"/>
        </c:dLbls>
        <c:gapWidth val="150"/>
        <c:axId val="149308928"/>
        <c:axId val="14931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9240-47D6-8C9A-CE0D76B2328B}"/>
            </c:ext>
          </c:extLst>
        </c:ser>
        <c:dLbls>
          <c:showLegendKey val="0"/>
          <c:showVal val="0"/>
          <c:showCatName val="0"/>
          <c:showSerName val="0"/>
          <c:showPercent val="0"/>
          <c:showBubbleSize val="0"/>
        </c:dLbls>
        <c:marker val="1"/>
        <c:smooth val="0"/>
        <c:axId val="149308928"/>
        <c:axId val="149310848"/>
      </c:lineChart>
      <c:dateAx>
        <c:axId val="149308928"/>
        <c:scaling>
          <c:orientation val="minMax"/>
        </c:scaling>
        <c:delete val="1"/>
        <c:axPos val="b"/>
        <c:numFmt formatCode="ge" sourceLinked="1"/>
        <c:majorTickMark val="none"/>
        <c:minorTickMark val="none"/>
        <c:tickLblPos val="none"/>
        <c:crossAx val="149310848"/>
        <c:crosses val="autoZero"/>
        <c:auto val="1"/>
        <c:lblOffset val="100"/>
        <c:baseTimeUnit val="years"/>
      </c:dateAx>
      <c:valAx>
        <c:axId val="1493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157.52000000000001</c:v>
                </c:pt>
                <c:pt idx="1">
                  <c:v>151.01</c:v>
                </c:pt>
                <c:pt idx="2">
                  <c:v>152.93</c:v>
                </c:pt>
                <c:pt idx="3">
                  <c:v>152.66</c:v>
                </c:pt>
                <c:pt idx="4">
                  <c:v>154.51</c:v>
                </c:pt>
              </c:numCache>
            </c:numRef>
          </c:val>
          <c:extLst xmlns:c16r2="http://schemas.microsoft.com/office/drawing/2015/06/chart">
            <c:ext xmlns:c16="http://schemas.microsoft.com/office/drawing/2014/chart" uri="{C3380CC4-5D6E-409C-BE32-E72D297353CC}">
              <c16:uniqueId val="{00000000-ED4E-4BF9-8BBE-0CD0D127CB0C}"/>
            </c:ext>
          </c:extLst>
        </c:ser>
        <c:dLbls>
          <c:showLegendKey val="0"/>
          <c:showVal val="0"/>
          <c:showCatName val="0"/>
          <c:showSerName val="0"/>
          <c:showPercent val="0"/>
          <c:showBubbleSize val="0"/>
        </c:dLbls>
        <c:gapWidth val="150"/>
        <c:axId val="149337600"/>
        <c:axId val="1493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ED4E-4BF9-8BBE-0CD0D127CB0C}"/>
            </c:ext>
          </c:extLst>
        </c:ser>
        <c:dLbls>
          <c:showLegendKey val="0"/>
          <c:showVal val="0"/>
          <c:showCatName val="0"/>
          <c:showSerName val="0"/>
          <c:showPercent val="0"/>
          <c:showBubbleSize val="0"/>
        </c:dLbls>
        <c:marker val="1"/>
        <c:smooth val="0"/>
        <c:axId val="149337600"/>
        <c:axId val="149339520"/>
      </c:lineChart>
      <c:dateAx>
        <c:axId val="149337600"/>
        <c:scaling>
          <c:orientation val="minMax"/>
        </c:scaling>
        <c:delete val="1"/>
        <c:axPos val="b"/>
        <c:numFmt formatCode="ge" sourceLinked="1"/>
        <c:majorTickMark val="none"/>
        <c:minorTickMark val="none"/>
        <c:tickLblPos val="none"/>
        <c:crossAx val="149339520"/>
        <c:crosses val="autoZero"/>
        <c:auto val="1"/>
        <c:lblOffset val="100"/>
        <c:baseTimeUnit val="years"/>
      </c:dateAx>
      <c:valAx>
        <c:axId val="1493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飯能市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80070</v>
      </c>
      <c r="AM8" s="70"/>
      <c r="AN8" s="70"/>
      <c r="AO8" s="70"/>
      <c r="AP8" s="70"/>
      <c r="AQ8" s="70"/>
      <c r="AR8" s="70"/>
      <c r="AS8" s="70"/>
      <c r="AT8" s="66">
        <f>データ!$S$6</f>
        <v>193.05</v>
      </c>
      <c r="AU8" s="67"/>
      <c r="AV8" s="67"/>
      <c r="AW8" s="67"/>
      <c r="AX8" s="67"/>
      <c r="AY8" s="67"/>
      <c r="AZ8" s="67"/>
      <c r="BA8" s="67"/>
      <c r="BB8" s="69">
        <f>データ!$T$6</f>
        <v>414.76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80.989999999999995</v>
      </c>
      <c r="J10" s="67"/>
      <c r="K10" s="67"/>
      <c r="L10" s="67"/>
      <c r="M10" s="67"/>
      <c r="N10" s="67"/>
      <c r="O10" s="68"/>
      <c r="P10" s="69">
        <f>データ!$P$6</f>
        <v>98.92</v>
      </c>
      <c r="Q10" s="69"/>
      <c r="R10" s="69"/>
      <c r="S10" s="69"/>
      <c r="T10" s="69"/>
      <c r="U10" s="69"/>
      <c r="V10" s="69"/>
      <c r="W10" s="70">
        <f>データ!$Q$6</f>
        <v>2214</v>
      </c>
      <c r="X10" s="70"/>
      <c r="Y10" s="70"/>
      <c r="Z10" s="70"/>
      <c r="AA10" s="70"/>
      <c r="AB10" s="70"/>
      <c r="AC10" s="70"/>
      <c r="AD10" s="2"/>
      <c r="AE10" s="2"/>
      <c r="AF10" s="2"/>
      <c r="AG10" s="2"/>
      <c r="AH10" s="4"/>
      <c r="AI10" s="4"/>
      <c r="AJ10" s="4"/>
      <c r="AK10" s="4"/>
      <c r="AL10" s="70">
        <f>データ!$U$6</f>
        <v>79042</v>
      </c>
      <c r="AM10" s="70"/>
      <c r="AN10" s="70"/>
      <c r="AO10" s="70"/>
      <c r="AP10" s="70"/>
      <c r="AQ10" s="70"/>
      <c r="AR10" s="70"/>
      <c r="AS10" s="70"/>
      <c r="AT10" s="66">
        <f>データ!$V$6</f>
        <v>50.66</v>
      </c>
      <c r="AU10" s="67"/>
      <c r="AV10" s="67"/>
      <c r="AW10" s="67"/>
      <c r="AX10" s="67"/>
      <c r="AY10" s="67"/>
      <c r="AZ10" s="67"/>
      <c r="BA10" s="67"/>
      <c r="BB10" s="69">
        <f>データ!$W$6</f>
        <v>1560.24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X14JmQVxs04JErDeuEauxn52YmLuYT9uPBeFIxL4n6t70LxDA6XK1oM94EFIJAOKA1Q71zjRZBB3RVz09JqCg==" saltValue="HxZ4HHtsbrCYJKFIBxEhO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112097</v>
      </c>
      <c r="D6" s="33">
        <f t="shared" si="3"/>
        <v>46</v>
      </c>
      <c r="E6" s="33">
        <f t="shared" si="3"/>
        <v>1</v>
      </c>
      <c r="F6" s="33">
        <f t="shared" si="3"/>
        <v>0</v>
      </c>
      <c r="G6" s="33">
        <f t="shared" si="3"/>
        <v>1</v>
      </c>
      <c r="H6" s="33" t="str">
        <f t="shared" si="3"/>
        <v>埼玉県　飯能市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80.989999999999995</v>
      </c>
      <c r="P6" s="34">
        <f t="shared" si="3"/>
        <v>98.92</v>
      </c>
      <c r="Q6" s="34">
        <f t="shared" si="3"/>
        <v>2214</v>
      </c>
      <c r="R6" s="34">
        <f t="shared" si="3"/>
        <v>80070</v>
      </c>
      <c r="S6" s="34">
        <f t="shared" si="3"/>
        <v>193.05</v>
      </c>
      <c r="T6" s="34">
        <f t="shared" si="3"/>
        <v>414.76</v>
      </c>
      <c r="U6" s="34">
        <f t="shared" si="3"/>
        <v>79042</v>
      </c>
      <c r="V6" s="34">
        <f t="shared" si="3"/>
        <v>50.66</v>
      </c>
      <c r="W6" s="34">
        <f t="shared" si="3"/>
        <v>1560.24</v>
      </c>
      <c r="X6" s="35">
        <f>IF(X7="",NA(),X7)</f>
        <v>100.12</v>
      </c>
      <c r="Y6" s="35">
        <f t="shared" ref="Y6:AG6" si="4">IF(Y7="",NA(),Y7)</f>
        <v>102.55</v>
      </c>
      <c r="Z6" s="35">
        <f t="shared" si="4"/>
        <v>111.99</v>
      </c>
      <c r="AA6" s="35">
        <f t="shared" si="4"/>
        <v>113.36</v>
      </c>
      <c r="AB6" s="35">
        <f t="shared" si="4"/>
        <v>111.04</v>
      </c>
      <c r="AC6" s="35">
        <f t="shared" si="4"/>
        <v>107.8</v>
      </c>
      <c r="AD6" s="35">
        <f t="shared" si="4"/>
        <v>111.96</v>
      </c>
      <c r="AE6" s="35">
        <f t="shared" si="4"/>
        <v>112.69</v>
      </c>
      <c r="AF6" s="35">
        <f t="shared" si="4"/>
        <v>113.16</v>
      </c>
      <c r="AG6" s="35">
        <f t="shared" si="4"/>
        <v>112.15</v>
      </c>
      <c r="AH6" s="34" t="str">
        <f>IF(AH7="","",IF(AH7="-","【-】","【"&amp;SUBSTITUTE(TEXT(AH7,"#,##0.00"),"-","△")&amp;"】"))</f>
        <v>【113.39】</v>
      </c>
      <c r="AI6" s="35">
        <f>IF(AI7="",NA(),AI7)</f>
        <v>1.06</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414.79</v>
      </c>
      <c r="AU6" s="35">
        <f t="shared" ref="AU6:BC6" si="6">IF(AU7="",NA(),AU7)</f>
        <v>165.08</v>
      </c>
      <c r="AV6" s="35">
        <f t="shared" si="6"/>
        <v>197.17</v>
      </c>
      <c r="AW6" s="35">
        <f t="shared" si="6"/>
        <v>211.65</v>
      </c>
      <c r="AX6" s="35">
        <f t="shared" si="6"/>
        <v>201.2</v>
      </c>
      <c r="AY6" s="35">
        <f t="shared" si="6"/>
        <v>739.59</v>
      </c>
      <c r="AZ6" s="35">
        <f t="shared" si="6"/>
        <v>335.95</v>
      </c>
      <c r="BA6" s="35">
        <f t="shared" si="6"/>
        <v>346.59</v>
      </c>
      <c r="BB6" s="35">
        <f t="shared" si="6"/>
        <v>357.82</v>
      </c>
      <c r="BC6" s="35">
        <f t="shared" si="6"/>
        <v>355.5</v>
      </c>
      <c r="BD6" s="34" t="str">
        <f>IF(BD7="","",IF(BD7="-","【-】","【"&amp;SUBSTITUTE(TEXT(BD7,"#,##0.00"),"-","△")&amp;"】"))</f>
        <v>【264.34】</v>
      </c>
      <c r="BE6" s="35">
        <f>IF(BE7="",NA(),BE7)</f>
        <v>237.87</v>
      </c>
      <c r="BF6" s="35">
        <f t="shared" ref="BF6:BN6" si="7">IF(BF7="",NA(),BF7)</f>
        <v>257.22000000000003</v>
      </c>
      <c r="BG6" s="35">
        <f t="shared" si="7"/>
        <v>238.97</v>
      </c>
      <c r="BH6" s="35">
        <f t="shared" si="7"/>
        <v>249.51</v>
      </c>
      <c r="BI6" s="35">
        <f t="shared" si="7"/>
        <v>265.60000000000002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88.78</v>
      </c>
      <c r="BQ6" s="35">
        <f t="shared" ref="BQ6:BY6" si="8">IF(BQ7="",NA(),BQ7)</f>
        <v>92.63</v>
      </c>
      <c r="BR6" s="35">
        <f t="shared" si="8"/>
        <v>103.4</v>
      </c>
      <c r="BS6" s="35">
        <f t="shared" si="8"/>
        <v>104.31</v>
      </c>
      <c r="BT6" s="35">
        <f t="shared" si="8"/>
        <v>102.85</v>
      </c>
      <c r="BU6" s="35">
        <f t="shared" si="8"/>
        <v>99.46</v>
      </c>
      <c r="BV6" s="35">
        <f t="shared" si="8"/>
        <v>105.21</v>
      </c>
      <c r="BW6" s="35">
        <f t="shared" si="8"/>
        <v>105.71</v>
      </c>
      <c r="BX6" s="35">
        <f t="shared" si="8"/>
        <v>106.01</v>
      </c>
      <c r="BY6" s="35">
        <f t="shared" si="8"/>
        <v>104.57</v>
      </c>
      <c r="BZ6" s="34" t="str">
        <f>IF(BZ7="","",IF(BZ7="-","【-】","【"&amp;SUBSTITUTE(TEXT(BZ7,"#,##0.00"),"-","△")&amp;"】"))</f>
        <v>【104.36】</v>
      </c>
      <c r="CA6" s="35">
        <f>IF(CA7="",NA(),CA7)</f>
        <v>157.52000000000001</v>
      </c>
      <c r="CB6" s="35">
        <f t="shared" ref="CB6:CJ6" si="9">IF(CB7="",NA(),CB7)</f>
        <v>151.01</v>
      </c>
      <c r="CC6" s="35">
        <f t="shared" si="9"/>
        <v>152.93</v>
      </c>
      <c r="CD6" s="35">
        <f t="shared" si="9"/>
        <v>152.66</v>
      </c>
      <c r="CE6" s="35">
        <f t="shared" si="9"/>
        <v>154.51</v>
      </c>
      <c r="CF6" s="35">
        <f t="shared" si="9"/>
        <v>171.78</v>
      </c>
      <c r="CG6" s="35">
        <f t="shared" si="9"/>
        <v>162.59</v>
      </c>
      <c r="CH6" s="35">
        <f t="shared" si="9"/>
        <v>162.15</v>
      </c>
      <c r="CI6" s="35">
        <f t="shared" si="9"/>
        <v>162.24</v>
      </c>
      <c r="CJ6" s="35">
        <f t="shared" si="9"/>
        <v>165.47</v>
      </c>
      <c r="CK6" s="34" t="str">
        <f>IF(CK7="","",IF(CK7="-","【-】","【"&amp;SUBSTITUTE(TEXT(CK7,"#,##0.00"),"-","△")&amp;"】"))</f>
        <v>【165.71】</v>
      </c>
      <c r="CL6" s="35">
        <f>IF(CL7="",NA(),CL7)</f>
        <v>51.11</v>
      </c>
      <c r="CM6" s="35">
        <f t="shared" ref="CM6:CU6" si="10">IF(CM7="",NA(),CM7)</f>
        <v>50.82</v>
      </c>
      <c r="CN6" s="35">
        <f t="shared" si="10"/>
        <v>51.79</v>
      </c>
      <c r="CO6" s="35">
        <f t="shared" si="10"/>
        <v>51.92</v>
      </c>
      <c r="CP6" s="35">
        <f t="shared" si="10"/>
        <v>51.76</v>
      </c>
      <c r="CQ6" s="35">
        <f t="shared" si="10"/>
        <v>59.68</v>
      </c>
      <c r="CR6" s="35">
        <f t="shared" si="10"/>
        <v>59.17</v>
      </c>
      <c r="CS6" s="35">
        <f t="shared" si="10"/>
        <v>59.34</v>
      </c>
      <c r="CT6" s="35">
        <f t="shared" si="10"/>
        <v>59.11</v>
      </c>
      <c r="CU6" s="35">
        <f t="shared" si="10"/>
        <v>59.74</v>
      </c>
      <c r="CV6" s="34" t="str">
        <f>IF(CV7="","",IF(CV7="-","【-】","【"&amp;SUBSTITUTE(TEXT(CV7,"#,##0.00"),"-","△")&amp;"】"))</f>
        <v>【60.41】</v>
      </c>
      <c r="CW6" s="35">
        <f>IF(CW7="",NA(),CW7)</f>
        <v>88.14</v>
      </c>
      <c r="CX6" s="35">
        <f t="shared" ref="CX6:DF6" si="11">IF(CX7="",NA(),CX7)</f>
        <v>86.88</v>
      </c>
      <c r="CY6" s="35">
        <f t="shared" si="11"/>
        <v>85.9</v>
      </c>
      <c r="CZ6" s="35">
        <f t="shared" si="11"/>
        <v>85.74</v>
      </c>
      <c r="DA6" s="35">
        <f t="shared" si="11"/>
        <v>85.59</v>
      </c>
      <c r="DB6" s="35">
        <f t="shared" si="11"/>
        <v>87.63</v>
      </c>
      <c r="DC6" s="35">
        <f t="shared" si="11"/>
        <v>87.6</v>
      </c>
      <c r="DD6" s="35">
        <f t="shared" si="11"/>
        <v>87.74</v>
      </c>
      <c r="DE6" s="35">
        <f t="shared" si="11"/>
        <v>87.91</v>
      </c>
      <c r="DF6" s="35">
        <f t="shared" si="11"/>
        <v>87.28</v>
      </c>
      <c r="DG6" s="34" t="str">
        <f>IF(DG7="","",IF(DG7="-","【-】","【"&amp;SUBSTITUTE(TEXT(DG7,"#,##0.00"),"-","△")&amp;"】"))</f>
        <v>【89.93】</v>
      </c>
      <c r="DH6" s="35">
        <f>IF(DH7="",NA(),DH7)</f>
        <v>36.46</v>
      </c>
      <c r="DI6" s="35">
        <f t="shared" ref="DI6:DQ6" si="12">IF(DI7="",NA(),DI7)</f>
        <v>45.7</v>
      </c>
      <c r="DJ6" s="35">
        <f t="shared" si="12"/>
        <v>47.03</v>
      </c>
      <c r="DK6" s="35">
        <f t="shared" si="12"/>
        <v>48.08</v>
      </c>
      <c r="DL6" s="35">
        <f t="shared" si="12"/>
        <v>49.31</v>
      </c>
      <c r="DM6" s="35">
        <f t="shared" si="12"/>
        <v>39.65</v>
      </c>
      <c r="DN6" s="35">
        <f t="shared" si="12"/>
        <v>45.25</v>
      </c>
      <c r="DO6" s="35">
        <f t="shared" si="12"/>
        <v>46.27</v>
      </c>
      <c r="DP6" s="35">
        <f t="shared" si="12"/>
        <v>46.88</v>
      </c>
      <c r="DQ6" s="35">
        <f t="shared" si="12"/>
        <v>46.94</v>
      </c>
      <c r="DR6" s="34" t="str">
        <f>IF(DR7="","",IF(DR7="-","【-】","【"&amp;SUBSTITUTE(TEXT(DR7,"#,##0.00"),"-","△")&amp;"】"))</f>
        <v>【48.12】</v>
      </c>
      <c r="DS6" s="35">
        <f>IF(DS7="",NA(),DS7)</f>
        <v>8.23</v>
      </c>
      <c r="DT6" s="35">
        <f t="shared" ref="DT6:EB6" si="13">IF(DT7="",NA(),DT7)</f>
        <v>8.48</v>
      </c>
      <c r="DU6" s="35">
        <f t="shared" si="13"/>
        <v>8.48</v>
      </c>
      <c r="DV6" s="35">
        <f t="shared" si="13"/>
        <v>9.64</v>
      </c>
      <c r="DW6" s="35">
        <f t="shared" si="13"/>
        <v>13.11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0.81</v>
      </c>
      <c r="EE6" s="35">
        <f t="shared" ref="EE6:EM6" si="14">IF(EE7="",NA(),EE7)</f>
        <v>0.79</v>
      </c>
      <c r="EF6" s="35">
        <f t="shared" si="14"/>
        <v>0.59</v>
      </c>
      <c r="EG6" s="35">
        <f t="shared" si="14"/>
        <v>0.52</v>
      </c>
      <c r="EH6" s="35">
        <f t="shared" si="14"/>
        <v>0.39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112097</v>
      </c>
      <c r="D7" s="37">
        <v>46</v>
      </c>
      <c r="E7" s="37">
        <v>1</v>
      </c>
      <c r="F7" s="37">
        <v>0</v>
      </c>
      <c r="G7" s="37">
        <v>1</v>
      </c>
      <c r="H7" s="37" t="s">
        <v>105</v>
      </c>
      <c r="I7" s="37" t="s">
        <v>106</v>
      </c>
      <c r="J7" s="37" t="s">
        <v>107</v>
      </c>
      <c r="K7" s="37" t="s">
        <v>108</v>
      </c>
      <c r="L7" s="37" t="s">
        <v>109</v>
      </c>
      <c r="M7" s="37" t="s">
        <v>110</v>
      </c>
      <c r="N7" s="38" t="s">
        <v>111</v>
      </c>
      <c r="O7" s="38">
        <v>80.989999999999995</v>
      </c>
      <c r="P7" s="38">
        <v>98.92</v>
      </c>
      <c r="Q7" s="38">
        <v>2214</v>
      </c>
      <c r="R7" s="38">
        <v>80070</v>
      </c>
      <c r="S7" s="38">
        <v>193.05</v>
      </c>
      <c r="T7" s="38">
        <v>414.76</v>
      </c>
      <c r="U7" s="38">
        <v>79042</v>
      </c>
      <c r="V7" s="38">
        <v>50.66</v>
      </c>
      <c r="W7" s="38">
        <v>1560.24</v>
      </c>
      <c r="X7" s="38">
        <v>100.12</v>
      </c>
      <c r="Y7" s="38">
        <v>102.55</v>
      </c>
      <c r="Z7" s="38">
        <v>111.99</v>
      </c>
      <c r="AA7" s="38">
        <v>113.36</v>
      </c>
      <c r="AB7" s="38">
        <v>111.04</v>
      </c>
      <c r="AC7" s="38">
        <v>107.8</v>
      </c>
      <c r="AD7" s="38">
        <v>111.96</v>
      </c>
      <c r="AE7" s="38">
        <v>112.69</v>
      </c>
      <c r="AF7" s="38">
        <v>113.16</v>
      </c>
      <c r="AG7" s="38">
        <v>112.15</v>
      </c>
      <c r="AH7" s="38">
        <v>113.39</v>
      </c>
      <c r="AI7" s="38">
        <v>1.06</v>
      </c>
      <c r="AJ7" s="38">
        <v>0</v>
      </c>
      <c r="AK7" s="38">
        <v>0</v>
      </c>
      <c r="AL7" s="38">
        <v>0</v>
      </c>
      <c r="AM7" s="38">
        <v>0</v>
      </c>
      <c r="AN7" s="38">
        <v>4.3899999999999997</v>
      </c>
      <c r="AO7" s="38">
        <v>0.41</v>
      </c>
      <c r="AP7" s="38">
        <v>0.54</v>
      </c>
      <c r="AQ7" s="38">
        <v>0.68</v>
      </c>
      <c r="AR7" s="38">
        <v>1</v>
      </c>
      <c r="AS7" s="38">
        <v>0.85</v>
      </c>
      <c r="AT7" s="38">
        <v>414.79</v>
      </c>
      <c r="AU7" s="38">
        <v>165.08</v>
      </c>
      <c r="AV7" s="38">
        <v>197.17</v>
      </c>
      <c r="AW7" s="38">
        <v>211.65</v>
      </c>
      <c r="AX7" s="38">
        <v>201.2</v>
      </c>
      <c r="AY7" s="38">
        <v>739.59</v>
      </c>
      <c r="AZ7" s="38">
        <v>335.95</v>
      </c>
      <c r="BA7" s="38">
        <v>346.59</v>
      </c>
      <c r="BB7" s="38">
        <v>357.82</v>
      </c>
      <c r="BC7" s="38">
        <v>355.5</v>
      </c>
      <c r="BD7" s="38">
        <v>264.33999999999997</v>
      </c>
      <c r="BE7" s="38">
        <v>237.87</v>
      </c>
      <c r="BF7" s="38">
        <v>257.22000000000003</v>
      </c>
      <c r="BG7" s="38">
        <v>238.97</v>
      </c>
      <c r="BH7" s="38">
        <v>249.51</v>
      </c>
      <c r="BI7" s="38">
        <v>265.60000000000002</v>
      </c>
      <c r="BJ7" s="38">
        <v>324.08999999999997</v>
      </c>
      <c r="BK7" s="38">
        <v>319.82</v>
      </c>
      <c r="BL7" s="38">
        <v>312.02999999999997</v>
      </c>
      <c r="BM7" s="38">
        <v>307.45999999999998</v>
      </c>
      <c r="BN7" s="38">
        <v>312.58</v>
      </c>
      <c r="BO7" s="38">
        <v>274.27</v>
      </c>
      <c r="BP7" s="38">
        <v>88.78</v>
      </c>
      <c r="BQ7" s="38">
        <v>92.63</v>
      </c>
      <c r="BR7" s="38">
        <v>103.4</v>
      </c>
      <c r="BS7" s="38">
        <v>104.31</v>
      </c>
      <c r="BT7" s="38">
        <v>102.85</v>
      </c>
      <c r="BU7" s="38">
        <v>99.46</v>
      </c>
      <c r="BV7" s="38">
        <v>105.21</v>
      </c>
      <c r="BW7" s="38">
        <v>105.71</v>
      </c>
      <c r="BX7" s="38">
        <v>106.01</v>
      </c>
      <c r="BY7" s="38">
        <v>104.57</v>
      </c>
      <c r="BZ7" s="38">
        <v>104.36</v>
      </c>
      <c r="CA7" s="38">
        <v>157.52000000000001</v>
      </c>
      <c r="CB7" s="38">
        <v>151.01</v>
      </c>
      <c r="CC7" s="38">
        <v>152.93</v>
      </c>
      <c r="CD7" s="38">
        <v>152.66</v>
      </c>
      <c r="CE7" s="38">
        <v>154.51</v>
      </c>
      <c r="CF7" s="38">
        <v>171.78</v>
      </c>
      <c r="CG7" s="38">
        <v>162.59</v>
      </c>
      <c r="CH7" s="38">
        <v>162.15</v>
      </c>
      <c r="CI7" s="38">
        <v>162.24</v>
      </c>
      <c r="CJ7" s="38">
        <v>165.47</v>
      </c>
      <c r="CK7" s="38">
        <v>165.71</v>
      </c>
      <c r="CL7" s="38">
        <v>51.11</v>
      </c>
      <c r="CM7" s="38">
        <v>50.82</v>
      </c>
      <c r="CN7" s="38">
        <v>51.79</v>
      </c>
      <c r="CO7" s="38">
        <v>51.92</v>
      </c>
      <c r="CP7" s="38">
        <v>51.76</v>
      </c>
      <c r="CQ7" s="38">
        <v>59.68</v>
      </c>
      <c r="CR7" s="38">
        <v>59.17</v>
      </c>
      <c r="CS7" s="38">
        <v>59.34</v>
      </c>
      <c r="CT7" s="38">
        <v>59.11</v>
      </c>
      <c r="CU7" s="38">
        <v>59.74</v>
      </c>
      <c r="CV7" s="38">
        <v>60.41</v>
      </c>
      <c r="CW7" s="38">
        <v>88.14</v>
      </c>
      <c r="CX7" s="38">
        <v>86.88</v>
      </c>
      <c r="CY7" s="38">
        <v>85.9</v>
      </c>
      <c r="CZ7" s="38">
        <v>85.74</v>
      </c>
      <c r="DA7" s="38">
        <v>85.59</v>
      </c>
      <c r="DB7" s="38">
        <v>87.63</v>
      </c>
      <c r="DC7" s="38">
        <v>87.6</v>
      </c>
      <c r="DD7" s="38">
        <v>87.74</v>
      </c>
      <c r="DE7" s="38">
        <v>87.91</v>
      </c>
      <c r="DF7" s="38">
        <v>87.28</v>
      </c>
      <c r="DG7" s="38">
        <v>89.93</v>
      </c>
      <c r="DH7" s="38">
        <v>36.46</v>
      </c>
      <c r="DI7" s="38">
        <v>45.7</v>
      </c>
      <c r="DJ7" s="38">
        <v>47.03</v>
      </c>
      <c r="DK7" s="38">
        <v>48.08</v>
      </c>
      <c r="DL7" s="38">
        <v>49.31</v>
      </c>
      <c r="DM7" s="38">
        <v>39.65</v>
      </c>
      <c r="DN7" s="38">
        <v>45.25</v>
      </c>
      <c r="DO7" s="38">
        <v>46.27</v>
      </c>
      <c r="DP7" s="38">
        <v>46.88</v>
      </c>
      <c r="DQ7" s="38">
        <v>46.94</v>
      </c>
      <c r="DR7" s="38">
        <v>48.12</v>
      </c>
      <c r="DS7" s="38">
        <v>8.23</v>
      </c>
      <c r="DT7" s="38">
        <v>8.48</v>
      </c>
      <c r="DU7" s="38">
        <v>8.48</v>
      </c>
      <c r="DV7" s="38">
        <v>9.64</v>
      </c>
      <c r="DW7" s="38">
        <v>13.11</v>
      </c>
      <c r="DX7" s="38">
        <v>9.7100000000000009</v>
      </c>
      <c r="DY7" s="38">
        <v>10.71</v>
      </c>
      <c r="DZ7" s="38">
        <v>10.93</v>
      </c>
      <c r="EA7" s="38">
        <v>13.39</v>
      </c>
      <c r="EB7" s="38">
        <v>14.48</v>
      </c>
      <c r="EC7" s="38">
        <v>15.89</v>
      </c>
      <c r="ED7" s="38">
        <v>0.81</v>
      </c>
      <c r="EE7" s="38">
        <v>0.79</v>
      </c>
      <c r="EF7" s="38">
        <v>0.59</v>
      </c>
      <c r="EG7" s="38">
        <v>0.52</v>
      </c>
      <c r="EH7" s="38">
        <v>0.39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HC9999</cp:lastModifiedBy>
  <cp:lastPrinted>2019-01-17T07:58:50Z</cp:lastPrinted>
  <dcterms:created xsi:type="dcterms:W3CDTF">2018-12-03T08:28:40Z</dcterms:created>
  <dcterms:modified xsi:type="dcterms:W3CDTF">2019-01-17T07:58:51Z</dcterms:modified>
</cp:coreProperties>
</file>