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経理\公営企業に係る「経営比較分析表」の分析等について\H30\提出\"/>
    </mc:Choice>
  </mc:AlternateContent>
  <workbookProtection workbookAlgorithmName="SHA-512" workbookHashValue="K9xhXzYZP2cYkItxLizRy5ouhW/Nxck/18AJCJlMzmpzPclxuwSzpb6k961NwD0MhLC81FqbhDqjCcIyTgWmTw==" workbookSaltValue="4guITiub6yioDooFwfCmv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<sst xmlns="http://schemas.openxmlformats.org/spreadsheetml/2006/main" count="245" uniqueCount="125">
  <si>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</si>
  <si>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</si>
  <si>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</si>
  <si>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</si>
  <si>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</si>
  <si>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</si>
  <si>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</si>
  <si>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</si>
  <si>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</si>
  <si>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</si>
  <si>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</si>
  <si>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</si>
  <si>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</si>
  <si>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</si>
  <si>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</si>
  <si>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</si>
  <si>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</si>
  <si>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</si>
  <si>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</si>
  <si>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</si>
  <si>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</si>
  <si>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</si>
  <si>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</si>
  <si>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</si>
  <si>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</si>
  <si>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</si>
  <si>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</si>
  <si>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</si>
  <si>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</si>
  <si>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</si>
  <si>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</si>
  <si>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</si>
  <si>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</si>
  <si>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</si>
  <si>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</si>
  <si>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</si>
  <si>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</si>
  <si>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</si>
  <si>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</si>
  <si>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</si>
  <si>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</si>
  <si>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</si>
  <si>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</si>
  <si>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</si>
  <si>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</si>
  <si>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</si>
  <si>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</si>
  <si>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</si>
  <si>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</si>
  <si>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</si>
  <si>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</si>
  <si>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</si>
  <si>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</si>
  <si>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</si>
  <si>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</si>
  <si>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</si>
  <si>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</si>
  <si>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</si>
  <si>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</si>
  <si>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</si>
  <si>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</si>
  <si>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</si>
  <si>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</si>
  <si>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</si>
  <si>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</si>
  <si>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</si>
  <si>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</si>
  <si>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</si>
  <si>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</si>
  <si>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</si>
  <si>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</si>
  <si>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</si>
  <si>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</si>
  <si>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</si>
  <si>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</si>
  <si>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</si>
  <si>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</si>
  <si>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</si>
  <si>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</si>
  <si>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</si>
  <si>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</si>
  <si>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</si>
  <si>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</si>
  <si>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</si>
  <si>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</si>
  <si>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</si>
  <si>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</si>
  <si>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</si>
  <si>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</si>
  <si>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</si>
  <si>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</si>
  <si>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</si>
  <si>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</si>
  <si>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</si>
  <si>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</si>
  <si>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</si>
  <si>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</si>
  <si>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</si>
  <si>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</si>
  <si>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</si>
  <si>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</si>
  <si>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</si>
  <si>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</si>
  <si>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</si>
  <si>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</si>
  <si>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</si>
  <si>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</si>
  <si>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</si>
  <si>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</si>
  <si>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行田市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</si>
  <si>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</si>
  <si>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</si>
  <si>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</si>
  <si>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</si>
  <si>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</si>
  <si>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</si>
  <si>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</si>
  <si>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</si>
  <si>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</si>
  <si>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</si>
  <si>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</si>
  <si>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</si>
  <si>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年度については、新規接続世帯の微増により使用料収入が増加したことから、収益的収支比率及び経費回収率、水洗化率が若干向上した。しかしながら、類似団体と比較すると依然として低い水準にあるため、引き続き下水道への接続促進に努めるとともに適正な下水道使用料への見直し等を行っていく必要がある。
　本市においては現在公営企業法適用準備を進めており、平成31年4月より公営企業会計へ移行する予定である。また、平成32年度に「経営戦略」策定し中長期的に経営基盤の強化及び経営健全化を図っていく。</t>
    <rPh sb="1" eb="4">
      <t>コンネンド</t>
    </rPh>
    <rPh sb="10" eb="12">
      <t>シンキ</t>
    </rPh>
    <rPh sb="12" eb="14">
      <t>セツゾク</t>
    </rPh>
    <rPh sb="14" eb="16">
      <t>セタイ</t>
    </rPh>
    <rPh sb="17" eb="19">
      <t>ビゾウ</t>
    </rPh>
    <rPh sb="22" eb="25">
      <t>シヨウリョウ</t>
    </rPh>
    <rPh sb="25" eb="27">
      <t>シュウニュウ</t>
    </rPh>
    <rPh sb="28" eb="30">
      <t>ゾウカ</t>
    </rPh>
    <rPh sb="37" eb="39">
      <t>シュウエキ</t>
    </rPh>
    <rPh sb="39" eb="40">
      <t>テキ</t>
    </rPh>
    <rPh sb="40" eb="42">
      <t>シュウシ</t>
    </rPh>
    <rPh sb="42" eb="44">
      <t>ヒリツ</t>
    </rPh>
    <rPh sb="44" eb="45">
      <t>オヨ</t>
    </rPh>
    <rPh sb="46" eb="48">
      <t>ケイヒ</t>
    </rPh>
    <rPh sb="48" eb="50">
      <t>カイシュウ</t>
    </rPh>
    <rPh sb="50" eb="51">
      <t>リツ</t>
    </rPh>
    <rPh sb="52" eb="55">
      <t>スイセンカ</t>
    </rPh>
    <rPh sb="55" eb="56">
      <t>リツ</t>
    </rPh>
    <rPh sb="57" eb="59">
      <t>ジャッカン</t>
    </rPh>
    <rPh sb="59" eb="61">
      <t>コウジョウ</t>
    </rPh>
    <rPh sb="71" eb="73">
      <t>ルイジ</t>
    </rPh>
    <rPh sb="73" eb="75">
      <t>ダンタイ</t>
    </rPh>
    <rPh sb="76" eb="78">
      <t>ヒカク</t>
    </rPh>
    <rPh sb="81" eb="83">
      <t>イゼン</t>
    </rPh>
    <rPh sb="86" eb="87">
      <t>ヒク</t>
    </rPh>
    <rPh sb="88" eb="90">
      <t>スイジュン</t>
    </rPh>
    <rPh sb="96" eb="97">
      <t>ヒ</t>
    </rPh>
    <rPh sb="98" eb="99">
      <t>ツヅ</t>
    </rPh>
    <rPh sb="100" eb="103">
      <t>ゲスイドウ</t>
    </rPh>
    <rPh sb="105" eb="107">
      <t>セツゾク</t>
    </rPh>
    <rPh sb="107" eb="109">
      <t>ソクシン</t>
    </rPh>
    <rPh sb="110" eb="111">
      <t>ツト</t>
    </rPh>
    <rPh sb="117" eb="119">
      <t>テキセイ</t>
    </rPh>
    <rPh sb="120" eb="123">
      <t>ゲスイドウ</t>
    </rPh>
    <rPh sb="123" eb="126">
      <t>シヨウリョウ</t>
    </rPh>
    <rPh sb="128" eb="130">
      <t>ミナオ</t>
    </rPh>
    <rPh sb="131" eb="132">
      <t>トウ</t>
    </rPh>
    <rPh sb="133" eb="134">
      <t>オコナ</t>
    </rPh>
    <rPh sb="138" eb="140">
      <t>ヒツヨウ</t>
    </rPh>
    <rPh sb="146" eb="148">
      <t>ホンシ</t>
    </rPh>
    <rPh sb="153" eb="155">
      <t>ゲンザイ</t>
    </rPh>
    <rPh sb="155" eb="157">
      <t>コウエイ</t>
    </rPh>
    <rPh sb="157" eb="159">
      <t>キギョウ</t>
    </rPh>
    <rPh sb="159" eb="160">
      <t>ホウ</t>
    </rPh>
    <rPh sb="160" eb="162">
      <t>テキヨウ</t>
    </rPh>
    <rPh sb="162" eb="164">
      <t>ジュンビ</t>
    </rPh>
    <rPh sb="165" eb="166">
      <t>スス</t>
    </rPh>
    <rPh sb="171" eb="173">
      <t>ヘイセイ</t>
    </rPh>
    <rPh sb="180" eb="182">
      <t>コウエイ</t>
    </rPh>
    <rPh sb="182" eb="184">
      <t>キギョウ</t>
    </rPh>
    <rPh sb="184" eb="186">
      <t>カイケイ</t>
    </rPh>
    <rPh sb="187" eb="189">
      <t>イコウ</t>
    </rPh>
    <rPh sb="191" eb="193">
      <t>ヨテイ</t>
    </rPh>
    <rPh sb="200" eb="202">
      <t>ヘイセイ</t>
    </rPh>
    <rPh sb="204" eb="206">
      <t>ネンド</t>
    </rPh>
    <rPh sb="208" eb="210">
      <t>ケイエイ</t>
    </rPh>
    <rPh sb="210" eb="212">
      <t>センリャク</t>
    </rPh>
    <rPh sb="213" eb="215">
      <t>サクテイ</t>
    </rPh>
    <rPh sb="216" eb="220">
      <t>チュウチョウキテキ</t>
    </rPh>
    <rPh sb="221" eb="223">
      <t>ケイエイ</t>
    </rPh>
    <rPh sb="223" eb="225">
      <t>キバン</t>
    </rPh>
    <rPh sb="226" eb="228">
      <t>キョウカ</t>
    </rPh>
    <rPh sb="228" eb="229">
      <t>オヨ</t>
    </rPh>
    <rPh sb="230" eb="232">
      <t>ケイエイ</t>
    </rPh>
    <rPh sb="232" eb="235">
      <t>ケンゼンカ</t>
    </rPh>
    <rPh sb="236" eb="237">
      <t>ハカ</t>
    </rPh>
    <phoneticPr fontId="15"/>
  </si>
  <si>
    <t>①収益的収支比率
　平成26年度は大口使用者の下水道への切り替えなどにより使用料収入は増加したが、その後大口使用者の節水傾向などにより若干減少した。平成29年度は前年度と比較し使用料収入が微増しており、収益的収支比率は向上している。面整備後の新規接続世帯の増加によるものと思われる。
　引き続き現在整備地区の接続も見込まれることから使用料収入を確保し、併せて計画的な施設修繕を行うことで費用の抑制を図りたい。
④企業債残高対事業規模比率
　類似団体平均値と比べ依然として高い数値となっているが、国の補助金を活用しつつ計画的な管渠整備を実施してきたことにより、企業債の残高は5年で約19億6千万円削減し減少傾向である。
⑤経費回収率
　全国平均より低い状態にあるが、使用料収入の微増により前年度に比べ向上している。
⑥汚水処理原価
　類似団体と比べやや高い数値となっているが、ここ5年間は横ばいである。
⑧水洗化率
　新規接続世帯の微増により、今年度は若干上昇している。引き続き普及促進活動を積極的に行い接続率の向上に努めたい。</t>
    <rPh sb="1" eb="3">
      <t>シュウエキ</t>
    </rPh>
    <rPh sb="14" eb="16">
      <t>ネンド</t>
    </rPh>
    <rPh sb="51" eb="52">
      <t>ゴ</t>
    </rPh>
    <rPh sb="52" eb="54">
      <t>オオグチ</t>
    </rPh>
    <rPh sb="54" eb="57">
      <t>シヨウシャ</t>
    </rPh>
    <rPh sb="58" eb="60">
      <t>セッスイ</t>
    </rPh>
    <rPh sb="60" eb="62">
      <t>ケイコウ</t>
    </rPh>
    <rPh sb="67" eb="69">
      <t>ジャッカン</t>
    </rPh>
    <rPh sb="69" eb="71">
      <t>ゲンショウ</t>
    </rPh>
    <rPh sb="74" eb="76">
      <t>ヘイセイ</t>
    </rPh>
    <rPh sb="78" eb="80">
      <t>ネンド</t>
    </rPh>
    <rPh sb="81" eb="84">
      <t>ゼンネンド</t>
    </rPh>
    <rPh sb="85" eb="87">
      <t>ヒカク</t>
    </rPh>
    <rPh sb="88" eb="91">
      <t>シヨウリョウ</t>
    </rPh>
    <rPh sb="91" eb="93">
      <t>シュウニュウ</t>
    </rPh>
    <rPh sb="94" eb="96">
      <t>ビゾウ</t>
    </rPh>
    <rPh sb="101" eb="103">
      <t>シュウエキ</t>
    </rPh>
    <rPh sb="103" eb="104">
      <t>テキ</t>
    </rPh>
    <rPh sb="104" eb="106">
      <t>シュウシ</t>
    </rPh>
    <rPh sb="106" eb="108">
      <t>ヒリツ</t>
    </rPh>
    <rPh sb="109" eb="111">
      <t>コウジョウ</t>
    </rPh>
    <rPh sb="116" eb="117">
      <t>メン</t>
    </rPh>
    <rPh sb="117" eb="119">
      <t>セイビ</t>
    </rPh>
    <rPh sb="119" eb="120">
      <t>ゴ</t>
    </rPh>
    <rPh sb="121" eb="123">
      <t>シンキ</t>
    </rPh>
    <rPh sb="123" eb="125">
      <t>セツゾク</t>
    </rPh>
    <rPh sb="125" eb="127">
      <t>セタイ</t>
    </rPh>
    <rPh sb="128" eb="130">
      <t>ゾウカ</t>
    </rPh>
    <rPh sb="136" eb="137">
      <t>オモ</t>
    </rPh>
    <rPh sb="230" eb="232">
      <t>イゼン</t>
    </rPh>
    <rPh sb="287" eb="288">
      <t>ネン</t>
    </rPh>
    <rPh sb="292" eb="293">
      <t>オク</t>
    </rPh>
    <rPh sb="294" eb="297">
      <t>センマンエン</t>
    </rPh>
    <rPh sb="310" eb="312">
      <t>ケイヒ</t>
    </rPh>
    <rPh sb="312" eb="314">
      <t>カイシュウ</t>
    </rPh>
    <rPh sb="314" eb="315">
      <t>リツ</t>
    </rPh>
    <rPh sb="332" eb="335">
      <t>シヨウリョウ</t>
    </rPh>
    <rPh sb="335" eb="337">
      <t>シュウニュウ</t>
    </rPh>
    <rPh sb="338" eb="340">
      <t>ビゾウ</t>
    </rPh>
    <rPh sb="343" eb="346">
      <t>ゼンネンド</t>
    </rPh>
    <rPh sb="347" eb="348">
      <t>クラ</t>
    </rPh>
    <rPh sb="349" eb="351">
      <t>コウジョウ</t>
    </rPh>
    <rPh sb="390" eb="392">
      <t>ネンカン</t>
    </rPh>
    <rPh sb="408" eb="410">
      <t>シンキ</t>
    </rPh>
    <rPh sb="410" eb="412">
      <t>セツゾク</t>
    </rPh>
    <rPh sb="412" eb="414">
      <t>セタイ</t>
    </rPh>
    <rPh sb="415" eb="417">
      <t>ビゾウ</t>
    </rPh>
    <rPh sb="421" eb="424">
      <t>コンネンド</t>
    </rPh>
    <rPh sb="425" eb="427">
      <t>ジャッカン</t>
    </rPh>
    <rPh sb="427" eb="429">
      <t>ジョウショウ</t>
    </rPh>
    <rPh sb="434" eb="435">
      <t>ヒ</t>
    </rPh>
    <rPh sb="436" eb="437">
      <t>ツヅ</t>
    </rPh>
    <rPh sb="438" eb="440">
      <t>フキュウ</t>
    </rPh>
    <rPh sb="440" eb="442">
      <t>ソクシン</t>
    </rPh>
    <rPh sb="442" eb="444">
      <t>カツドウ</t>
    </rPh>
    <rPh sb="445" eb="448">
      <t>セッキョクテキ</t>
    </rPh>
    <rPh sb="449" eb="450">
      <t>オコナ</t>
    </rPh>
    <rPh sb="451" eb="453">
      <t>セツゾク</t>
    </rPh>
    <rPh sb="453" eb="454">
      <t>リツ</t>
    </rPh>
    <rPh sb="455" eb="457">
      <t>コウジョウ</t>
    </rPh>
    <rPh sb="458" eb="459">
      <t>ツト</t>
    </rPh>
    <phoneticPr fontId="15"/>
  </si>
  <si>
    <t xml:space="preserve">　本市の下水道事業は昭和25年より事業開始しており、耐用年数を経過する管渠を有している。
　ポンプ場施設については、平成30年度に長寿命化工事が終了する。また、管渠改善率については前年と比較して下がっているが、平成28年度より下水道ストックマネジメント計画策定に着手しており、施設の劣化・損傷を把握するための点検・調査と、長寿命化対策を含めた修繕・改築を計画的かつ効率的に実施していく予定である。
</t>
    <rPh sb="14" eb="15">
      <t>ネン</t>
    </rPh>
    <rPh sb="17" eb="19">
      <t>ジギョウ</t>
    </rPh>
    <rPh sb="19" eb="21">
      <t>カイシ</t>
    </rPh>
    <rPh sb="26" eb="28">
      <t>タイヨウ</t>
    </rPh>
    <rPh sb="28" eb="30">
      <t>ネンスウ</t>
    </rPh>
    <rPh sb="38" eb="39">
      <t>ユウ</t>
    </rPh>
    <rPh sb="49" eb="50">
      <t>ジョウ</t>
    </rPh>
    <rPh sb="50" eb="52">
      <t>シセツ</t>
    </rPh>
    <rPh sb="58" eb="60">
      <t>ヘイセイ</t>
    </rPh>
    <rPh sb="62" eb="64">
      <t>ネンド</t>
    </rPh>
    <rPh sb="65" eb="69">
      <t>チョウジュミョウカ</t>
    </rPh>
    <rPh sb="69" eb="71">
      <t>コウジ</t>
    </rPh>
    <rPh sb="72" eb="74">
      <t>シュウリョウ</t>
    </rPh>
    <rPh sb="80" eb="82">
      <t>カンキョ</t>
    </rPh>
    <rPh sb="82" eb="84">
      <t>カイゼン</t>
    </rPh>
    <rPh sb="84" eb="85">
      <t>リツ</t>
    </rPh>
    <rPh sb="90" eb="92">
      <t>ゼンネン</t>
    </rPh>
    <rPh sb="93" eb="95">
      <t>ヒカク</t>
    </rPh>
    <rPh sb="97" eb="98">
      <t>サ</t>
    </rPh>
    <rPh sb="131" eb="133">
      <t>チャクシュ</t>
    </rPh>
    <rPh sb="192" eb="19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</si>
</sst>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0.02</c:v>
                </c:pt>
                <c:pt idx="2">
                  <c:v>0.02</c:v>
                </c:pt>
                <c:pt idx="3">
                  <c:v>0.03</c:v>
                </c:pt>
                <c:pt idx="4" formatCode="#,##0.00;&quot;△&quot;#,##0.00">
                  <c:v>0</c:v>
                </c:pt>
              </c:numCache>
            </c:numRef>
          </c:val>
          <c:extLst>
            <c:ext xmlns:c16="http://schemas.microsoft.com/office/drawing/2014/chart" uri="{C3380CC4-5D6E-409C-BE32-E72D297353CC}">
              <c16:uniqueId val="{00000000-A371-45AF-BD53-BC99019278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0.17</c:v>
                </c:pt>
                <c:pt idx="4">
                  <c:v>0.13</c:v>
                </c:pt>
              </c:numCache>
            </c:numRef>
          </c:val>
          <c:smooth val="0"/>
          <c:extLst>
            <c:ext xmlns:c16="http://schemas.microsoft.com/office/drawing/2014/chart" uri="{C3380CC4-5D6E-409C-BE32-E72D297353CC}">
              <c16:uniqueId val="{00000001-A371-45AF-BD53-BC99019278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D-4467-8F5B-FE7B4D4C38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64.67</c:v>
                </c:pt>
                <c:pt idx="4">
                  <c:v>64.959999999999994</c:v>
                </c:pt>
              </c:numCache>
            </c:numRef>
          </c:val>
          <c:smooth val="0"/>
          <c:extLst>
            <c:ext xmlns:c16="http://schemas.microsoft.com/office/drawing/2014/chart" uri="{C3380CC4-5D6E-409C-BE32-E72D297353CC}">
              <c16:uniqueId val="{00000001-071D-4467-8F5B-FE7B4D4C38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90.24</c:v>
                </c:pt>
                <c:pt idx="1">
                  <c:v>91.3</c:v>
                </c:pt>
                <c:pt idx="2">
                  <c:v>91.72</c:v>
                </c:pt>
                <c:pt idx="3">
                  <c:v>91.36</c:v>
                </c:pt>
                <c:pt idx="4">
                  <c:v>91.41</c:v>
                </c:pt>
              </c:numCache>
            </c:numRef>
          </c:val>
          <c:extLst>
            <c:ext xmlns:c16="http://schemas.microsoft.com/office/drawing/2014/chart" uri="{C3380CC4-5D6E-409C-BE32-E72D297353CC}">
              <c16:uniqueId val="{00000000-EDAC-437D-80D5-A864DA4C5E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91.76</c:v>
                </c:pt>
                <c:pt idx="4">
                  <c:v>92.3</c:v>
                </c:pt>
              </c:numCache>
            </c:numRef>
          </c:val>
          <c:smooth val="0"/>
          <c:extLst>
            <c:ext xmlns:c16="http://schemas.microsoft.com/office/drawing/2014/chart" uri="{C3380CC4-5D6E-409C-BE32-E72D297353CC}">
              <c16:uniqueId val="{00000001-EDAC-437D-80D5-A864DA4C5E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85.72</c:v>
                </c:pt>
                <c:pt idx="1">
                  <c:v>86.36</c:v>
                </c:pt>
                <c:pt idx="2">
                  <c:v>86.01</c:v>
                </c:pt>
                <c:pt idx="3">
                  <c:v>85.58</c:v>
                </c:pt>
                <c:pt idx="4">
                  <c:v>85.86</c:v>
                </c:pt>
              </c:numCache>
            </c:numRef>
          </c:val>
          <c:extLst>
            <c:ext xmlns:c16="http://schemas.microsoft.com/office/drawing/2014/chart" uri="{C3380CC4-5D6E-409C-BE32-E72D297353CC}">
              <c16:uniqueId val="{00000000-F5A7-4AFA-AA88-656C888093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A7-4AFA-AA88-656C888093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E6-4C16-AC2A-4271D3664D4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E6-4C16-AC2A-4271D3664D4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9E-4644-A7AD-D14120C97DF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9E-4644-A7AD-D14120C97DF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86-45A7-A37C-DCF368F256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86-45A7-A37C-DCF368F256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6-4AD7-BEB8-6267D6A5DF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6-4AD7-BEB8-6267D6A5DF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1904.85</c:v>
                </c:pt>
                <c:pt idx="1">
                  <c:v>1741.43</c:v>
                </c:pt>
                <c:pt idx="2">
                  <c:v>1668.04</c:v>
                </c:pt>
                <c:pt idx="3">
                  <c:v>1611.11</c:v>
                </c:pt>
                <c:pt idx="4">
                  <c:v>1492.41</c:v>
                </c:pt>
              </c:numCache>
            </c:numRef>
          </c:val>
          <c:extLst>
            <c:ext xmlns:c16="http://schemas.microsoft.com/office/drawing/2014/chart" uri="{C3380CC4-5D6E-409C-BE32-E72D297353CC}">
              <c16:uniqueId val="{00000000-3CC6-4A41-A297-5BF3360EEF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774.99</c:v>
                </c:pt>
                <c:pt idx="4">
                  <c:v>799.41</c:v>
                </c:pt>
              </c:numCache>
            </c:numRef>
          </c:val>
          <c:smooth val="0"/>
          <c:extLst>
            <c:ext xmlns:c16="http://schemas.microsoft.com/office/drawing/2014/chart" uri="{C3380CC4-5D6E-409C-BE32-E72D297353CC}">
              <c16:uniqueId val="{00000001-3CC6-4A41-A297-5BF3360EEF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75.53</c:v>
                </c:pt>
                <c:pt idx="1">
                  <c:v>78.489999999999995</c:v>
                </c:pt>
                <c:pt idx="2">
                  <c:v>79.11</c:v>
                </c:pt>
                <c:pt idx="3">
                  <c:v>79.08</c:v>
                </c:pt>
                <c:pt idx="4">
                  <c:v>80.55</c:v>
                </c:pt>
              </c:numCache>
            </c:numRef>
          </c:val>
          <c:extLst>
            <c:ext xmlns:c16="http://schemas.microsoft.com/office/drawing/2014/chart" uri="{C3380CC4-5D6E-409C-BE32-E72D297353CC}">
              <c16:uniqueId val="{00000000-91AC-4F5C-A71F-500D7285D5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96.57</c:v>
                </c:pt>
                <c:pt idx="4">
                  <c:v>96.54</c:v>
                </c:pt>
              </c:numCache>
            </c:numRef>
          </c:val>
          <c:smooth val="0"/>
          <c:extLst>
            <c:ext xmlns:c16="http://schemas.microsoft.com/office/drawing/2014/chart" uri="{C3380CC4-5D6E-409C-BE32-E72D297353CC}">
              <c16:uniqueId val="{00000001-91AC-4F5C-A71F-500D7285D5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B5DD-455C-B413-2FA2E5496A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161.54</c:v>
                </c:pt>
                <c:pt idx="4">
                  <c:v>162.81</c:v>
                </c:pt>
              </c:numCache>
            </c:numRef>
          </c:val>
          <c:smooth val="0"/>
          <c:extLst>
            <c:ext xmlns:c16="http://schemas.microsoft.com/office/drawing/2014/chart" uri="{C3380CC4-5D6E-409C-BE32-E72D297353CC}">
              <c16:uniqueId val="{00000001-B5DD-455C-B413-2FA2E5496A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行田市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82051</v>
      </c>
      <c r="AM8" s="49"/>
      <c r="AN8" s="49"/>
      <c r="AO8" s="49"/>
      <c r="AP8" s="49"/>
      <c r="AQ8" s="49"/>
      <c r="AR8" s="49"/>
      <c r="AS8" s="49"/>
      <c r="AT8" s="44">
        <f>データ!T6</f>
        <v>67.489999999999995</v>
      </c>
      <c r="AU8" s="44"/>
      <c r="AV8" s="44"/>
      <c r="AW8" s="44"/>
      <c r="AX8" s="44"/>
      <c r="AY8" s="44"/>
      <c r="AZ8" s="44"/>
      <c r="BA8" s="44"/>
      <c r="BB8" s="44">
        <f>データ!U6</f>
        <v>1215.75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54.98</v>
      </c>
      <c r="Q10" s="44"/>
      <c r="R10" s="44"/>
      <c r="S10" s="44"/>
      <c r="T10" s="44"/>
      <c r="U10" s="44"/>
      <c r="V10" s="44"/>
      <c r="W10" s="44">
        <f>データ!Q6</f>
        <v>64.52</v>
      </c>
      <c r="X10" s="44"/>
      <c r="Y10" s="44"/>
      <c r="Z10" s="44"/>
      <c r="AA10" s="44"/>
      <c r="AB10" s="44"/>
      <c r="AC10" s="44"/>
      <c r="AD10" s="49">
        <f>データ!R6</f>
        <v>1998</v>
      </c>
      <c r="AE10" s="49"/>
      <c r="AF10" s="49"/>
      <c r="AG10" s="49"/>
      <c r="AH10" s="49"/>
      <c r="AI10" s="49"/>
      <c r="AJ10" s="49"/>
      <c r="AK10" s="2"/>
      <c r="AL10" s="49">
        <f>データ!V6</f>
        <v>44949</v>
      </c>
      <c r="AM10" s="49"/>
      <c r="AN10" s="49"/>
      <c r="AO10" s="49"/>
      <c r="AP10" s="49"/>
      <c r="AQ10" s="49"/>
      <c r="AR10" s="49"/>
      <c r="AS10" s="49"/>
      <c r="AT10" s="44">
        <f>データ!W6</f>
        <v>9.11</v>
      </c>
      <c r="AU10" s="44"/>
      <c r="AV10" s="44"/>
      <c r="AW10" s="44"/>
      <c r="AX10" s="44"/>
      <c r="AY10" s="44"/>
      <c r="AZ10" s="44"/>
      <c r="BA10" s="44"/>
      <c r="BB10" s="44">
        <f>データ!X6</f>
        <v>4934.03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SoSJh1EViCsP7KmjxpyvVc86e+5HaNhpmso5Wr31Hz8765qOM59ZawuKfmDKVJRnnkCbAFTkHmSndB8RqKufcg==" saltValue="ra98cQFWWeZ7/wQS/pJzx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112062</v>
      </c>
      <c r="D6" s="32">
        <f t="shared" si="3"/>
        <v>47</v>
      </c>
      <c r="E6" s="32">
        <f t="shared" si="3"/>
        <v>17</v>
      </c>
      <c r="F6" s="32">
        <f t="shared" si="3"/>
        <v>1</v>
      </c>
      <c r="G6" s="32">
        <f t="shared" si="3"/>
        <v>0</v>
      </c>
      <c r="H6" s="32" t="str">
        <f t="shared" si="3"/>
        <v>埼玉県　行田市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54.98</v>
      </c>
      <c r="Q6" s="33">
        <f t="shared" si="3"/>
        <v>64.52</v>
      </c>
      <c r="R6" s="33">
        <f t="shared" si="3"/>
        <v>1998</v>
      </c>
      <c r="S6" s="33">
        <f t="shared" si="3"/>
        <v>82051</v>
      </c>
      <c r="T6" s="33">
        <f t="shared" si="3"/>
        <v>67.489999999999995</v>
      </c>
      <c r="U6" s="33">
        <f t="shared" si="3"/>
        <v>1215.75</v>
      </c>
      <c r="V6" s="33">
        <f t="shared" si="3"/>
        <v>44949</v>
      </c>
      <c r="W6" s="33">
        <f t="shared" si="3"/>
        <v>9.11</v>
      </c>
      <c r="X6" s="33">
        <f t="shared" si="3"/>
        <v>4934.03</v>
      </c>
      <c r="Y6" s="34">
        <f>IF(Y7="",NA(),Y7)</f>
        <v>85.72</v>
      </c>
      <c r="Z6" s="34">
        <f t="shared" ref="Z6:AH6" si="4">IF(Z7="",NA(),Z7)</f>
        <v>86.36</v>
      </c>
      <c r="AA6" s="34">
        <f t="shared" si="4"/>
        <v>86.01</v>
      </c>
      <c r="AB6" s="34">
        <f t="shared" si="4"/>
        <v>85.58</v>
      </c>
      <c r="AC6" s="34">
        <f t="shared" si="4"/>
        <v>85.86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1904.85</v>
      </c>
      <c r="BG6" s="34">
        <f t="shared" ref="BG6:BO6" si="7">IF(BG7="",NA(),BG7)</f>
        <v>1741.43</v>
      </c>
      <c r="BH6" s="34">
        <f t="shared" si="7"/>
        <v>1668.04</v>
      </c>
      <c r="BI6" s="34">
        <f t="shared" si="7"/>
        <v>1611.11</v>
      </c>
      <c r="BJ6" s="34">
        <f t="shared" si="7"/>
        <v>1492.41</v>
      </c>
      <c r="BK6" s="34">
        <f t="shared" si="7"/>
        <v>660.23</v>
      </c>
      <c r="BL6" s="34">
        <f t="shared" si="7"/>
        <v>658.6</v>
      </c>
      <c r="BM6" s="34">
        <f t="shared" si="7"/>
        <v>664.04</v>
      </c>
      <c r="BN6" s="34">
        <f t="shared" si="7"/>
        <v>774.99</v>
      </c>
      <c r="BO6" s="34">
        <f t="shared" si="7"/>
        <v>799.41</v>
      </c>
      <c r="BP6" s="33" t="str">
        <f>IF(BP7="","",IF(BP7="-","【-】","【"&amp;SUBSTITUTE(TEXT(BP7,"#,##0.00"),"-","△")&amp;"】"))</f>
        <v>【707.33】</v>
      </c>
      <c r="BQ6" s="34">
        <f>IF(BQ7="",NA(),BQ7)</f>
        <v>75.53</v>
      </c>
      <c r="BR6" s="34">
        <f t="shared" ref="BR6:BZ6" si="8">IF(BR7="",NA(),BR7)</f>
        <v>78.489999999999995</v>
      </c>
      <c r="BS6" s="34">
        <f t="shared" si="8"/>
        <v>79.11</v>
      </c>
      <c r="BT6" s="34">
        <f t="shared" si="8"/>
        <v>79.08</v>
      </c>
      <c r="BU6" s="34">
        <f t="shared" si="8"/>
        <v>80.55</v>
      </c>
      <c r="BV6" s="34">
        <f t="shared" si="8"/>
        <v>88.7</v>
      </c>
      <c r="BW6" s="34">
        <f t="shared" si="8"/>
        <v>88.44</v>
      </c>
      <c r="BX6" s="34">
        <f t="shared" si="8"/>
        <v>86.2</v>
      </c>
      <c r="BY6" s="34">
        <f t="shared" si="8"/>
        <v>96.57</v>
      </c>
      <c r="BZ6" s="34">
        <f t="shared" si="8"/>
        <v>96.54</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145.05000000000001</v>
      </c>
      <c r="CH6" s="34">
        <f t="shared" si="9"/>
        <v>147.15</v>
      </c>
      <c r="CI6" s="34">
        <f t="shared" si="9"/>
        <v>146.47999999999999</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62.03</v>
      </c>
      <c r="CS6" s="34">
        <f t="shared" si="10"/>
        <v>59.27</v>
      </c>
      <c r="CT6" s="34">
        <f t="shared" si="10"/>
        <v>62.64</v>
      </c>
      <c r="CU6" s="34">
        <f t="shared" si="10"/>
        <v>64.67</v>
      </c>
      <c r="CV6" s="34">
        <f t="shared" si="10"/>
        <v>64.959999999999994</v>
      </c>
      <c r="CW6" s="33" t="str">
        <f>IF(CW7="","",IF(CW7="-","【-】","【"&amp;SUBSTITUTE(TEXT(CW7,"#,##0.00"),"-","△")&amp;"】"))</f>
        <v>【60.13】</v>
      </c>
      <c r="CX6" s="34">
        <f>IF(CX7="",NA(),CX7)</f>
        <v>90.24</v>
      </c>
      <c r="CY6" s="34">
        <f t="shared" ref="CY6:DG6" si="11">IF(CY7="",NA(),CY7)</f>
        <v>91.3</v>
      </c>
      <c r="CZ6" s="34">
        <f t="shared" si="11"/>
        <v>91.72</v>
      </c>
      <c r="DA6" s="34">
        <f t="shared" si="11"/>
        <v>91.36</v>
      </c>
      <c r="DB6" s="34">
        <f t="shared" si="11"/>
        <v>91.41</v>
      </c>
      <c r="DC6" s="34">
        <f t="shared" si="11"/>
        <v>93.53</v>
      </c>
      <c r="DD6" s="34">
        <f t="shared" si="11"/>
        <v>92.82</v>
      </c>
      <c r="DE6" s="34">
        <f t="shared" si="11"/>
        <v>92.98</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0.01</v>
      </c>
      <c r="EF6" s="34">
        <f t="shared" ref="EF6:EN6" si="14">IF(EF7="",NA(),EF7)</f>
        <v>0.02</v>
      </c>
      <c r="EG6" s="34">
        <f t="shared" si="14"/>
        <v>0.02</v>
      </c>
      <c r="EH6" s="34">
        <f t="shared" si="14"/>
        <v>0.03</v>
      </c>
      <c r="EI6" s="33">
        <f t="shared" si="14"/>
        <v>0</v>
      </c>
      <c r="EJ6" s="34">
        <f t="shared" si="14"/>
        <v>0.05</v>
      </c>
      <c r="EK6" s="34">
        <f t="shared" si="14"/>
        <v>7.0000000000000007E-2</v>
      </c>
      <c r="EL6" s="34">
        <f t="shared" si="14"/>
        <v>7.0000000000000007E-2</v>
      </c>
      <c r="EM6" s="34">
        <f t="shared" si="14"/>
        <v>0.17</v>
      </c>
      <c r="EN6" s="34">
        <f t="shared" si="14"/>
        <v>0.13</v>
      </c>
      <c r="EO6" s="33" t="str">
        <f>IF(EO7="","",IF(EO7="-","【-】","【"&amp;SUBSTITUTE(TEXT(EO7,"#,##0.00"),"-","△")&amp;"】"))</f>
        <v>【0.23】</v>
      </c>
    </row>
    <row r="7" spans="1:145" s="35" customFormat="1" x14ac:dyDescent="0.15">
      <c r="A7" s="27"/>
      <c r="B7" s="36">
        <v>2017</v>
      </c>
      <c r="C7" s="36">
        <v>112062</v>
      </c>
      <c r="D7" s="36">
        <v>47</v>
      </c>
      <c r="E7" s="36">
        <v>17</v>
      </c>
      <c r="F7" s="36">
        <v>1</v>
      </c>
      <c r="G7" s="36">
        <v>0</v>
      </c>
      <c r="H7" s="36" t="s">
        <v>109</v>
      </c>
      <c r="I7" s="36" t="s">
        <v>110</v>
      </c>
      <c r="J7" s="36" t="s">
        <v>111</v>
      </c>
      <c r="K7" s="36" t="s">
        <v>112</v>
      </c>
      <c r="L7" s="36" t="s">
        <v>113</v>
      </c>
      <c r="M7" s="36" t="s">
        <v>114</v>
      </c>
      <c r="N7" s="37" t="s">
        <v>115</v>
      </c>
      <c r="O7" s="37" t="s">
        <v>116</v>
      </c>
      <c r="P7" s="37">
        <v>54.98</v>
      </c>
      <c r="Q7" s="37">
        <v>64.52</v>
      </c>
      <c r="R7" s="37">
        <v>1998</v>
      </c>
      <c r="S7" s="37">
        <v>82051</v>
      </c>
      <c r="T7" s="37">
        <v>67.489999999999995</v>
      </c>
      <c r="U7" s="37">
        <v>1215.75</v>
      </c>
      <c r="V7" s="37">
        <v>44949</v>
      </c>
      <c r="W7" s="37">
        <v>9.11</v>
      </c>
      <c r="X7" s="37">
        <v>4934.03</v>
      </c>
      <c r="Y7" s="37">
        <v>85.72</v>
      </c>
      <c r="Z7" s="37">
        <v>86.36</v>
      </c>
      <c r="AA7" s="37">
        <v>86.01</v>
      </c>
      <c r="AB7" s="37">
        <v>85.58</v>
      </c>
      <c r="AC7" s="37">
        <v>85.86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1904.85</v>
      </c>
      <c r="BG7" s="37">
        <v>1741.43</v>
      </c>
      <c r="BH7" s="37">
        <v>1668.04</v>
      </c>
      <c r="BI7" s="37">
        <v>1611.11</v>
      </c>
      <c r="BJ7" s="37">
        <v>1492.41</v>
      </c>
      <c r="BK7" s="37">
        <v>660.23</v>
      </c>
      <c r="BL7" s="37">
        <v>658.6</v>
      </c>
      <c r="BM7" s="37">
        <v>664.04</v>
      </c>
      <c r="BN7" s="37">
        <v>774.99</v>
      </c>
      <c r="BO7" s="37">
        <v>799.41</v>
      </c>
      <c r="BP7" s="37">
        <v>707.33</v>
      </c>
      <c r="BQ7" s="37">
        <v>75.53</v>
      </c>
      <c r="BR7" s="37">
        <v>78.489999999999995</v>
      </c>
      <c r="BS7" s="37">
        <v>79.11</v>
      </c>
      <c r="BT7" s="37">
        <v>79.08</v>
      </c>
      <c r="BU7" s="37">
        <v>80.55</v>
      </c>
      <c r="BV7" s="37">
        <v>88.7</v>
      </c>
      <c r="BW7" s="37">
        <v>88.44</v>
      </c>
      <c r="BX7" s="37">
        <v>86.2</v>
      </c>
      <c r="BY7" s="37">
        <v>96.57</v>
      </c>
      <c r="BZ7" s="37">
        <v>96.54</v>
      </c>
      <c r="CA7" s="37">
        <v>101.26</v>
      </c>
      <c r="CB7" s="37">
        <v>150</v>
      </c>
      <c r="CC7" s="37">
        <v>150</v>
      </c>
      <c r="CD7" s="37">
        <v>150</v>
      </c>
      <c r="CE7" s="37">
        <v>150</v>
      </c>
      <c r="CF7" s="37">
        <v>150</v>
      </c>
      <c r="CG7" s="37">
        <v>145.05000000000001</v>
      </c>
      <c r="CH7" s="37">
        <v>147.15</v>
      </c>
      <c r="CI7" s="37">
        <v>146.47999999999999</v>
      </c>
      <c r="CJ7" s="37">
        <v>161.54</v>
      </c>
      <c r="CK7" s="37">
        <v>162.81</v>
      </c>
      <c r="CL7" s="37">
        <v>136.38999999999999</v>
      </c>
      <c r="CM7" s="37" t="s">
        <v>115</v>
      </c>
      <c r="CN7" s="37" t="s">
        <v>115</v>
      </c>
      <c r="CO7" s="37" t="s">
        <v>115</v>
      </c>
      <c r="CP7" s="37" t="s">
        <v>115</v>
      </c>
      <c r="CQ7" s="37" t="s">
        <v>115</v>
      </c>
      <c r="CR7" s="37">
        <v>62.03</v>
      </c>
      <c r="CS7" s="37">
        <v>59.27</v>
      </c>
      <c r="CT7" s="37">
        <v>62.64</v>
      </c>
      <c r="CU7" s="37">
        <v>64.67</v>
      </c>
      <c r="CV7" s="37">
        <v>64.959999999999994</v>
      </c>
      <c r="CW7" s="37">
        <v>60.13</v>
      </c>
      <c r="CX7" s="37">
        <v>90.24</v>
      </c>
      <c r="CY7" s="37">
        <v>91.3</v>
      </c>
      <c r="CZ7" s="37">
        <v>91.72</v>
      </c>
      <c r="DA7" s="37">
        <v>91.36</v>
      </c>
      <c r="DB7" s="37">
        <v>91.41</v>
      </c>
      <c r="DC7" s="37">
        <v>93.53</v>
      </c>
      <c r="DD7" s="37">
        <v>92.82</v>
      </c>
      <c r="DE7" s="37">
        <v>92.98</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0.01</v>
      </c>
      <c r="EF7" s="37">
        <v>0.02</v>
      </c>
      <c r="EG7" s="37">
        <v>0.02</v>
      </c>
      <c r="EH7" s="37">
        <v>0.03</v>
      </c>
      <c r="EI7" s="37">
        <v>0</v>
      </c>
      <c r="EJ7" s="37">
        <v>0.05</v>
      </c>
      <c r="EK7" s="37">
        <v>7.0000000000000007E-2</v>
      </c>
      <c r="EL7" s="37">
        <v>7.0000000000000007E-2</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GNV22000</cp:lastModifiedBy>
  <cp:lastPrinted>2019-02-07T05:24:08Z</cp:lastPrinted>
  <dcterms:created xsi:type="dcterms:W3CDTF">2018-12-03T09:01:34Z</dcterms:created>
  <dcterms:modified xsi:type="dcterms:W3CDTF">2019-02-07T05:24:39Z</dcterms:modified>
  <cp:category/>
</cp:coreProperties>
</file>