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05773\Desktop\H30.1.17公営企業に係る経営比較分析表\"/>
    </mc:Choice>
  </mc:AlternateContent>
  <workbookProtection workbookAlgorithmName="SHA-512" workbookHashValue="7RQpkF/mycah2fNUwEklqfQHYyykFpaBl5O+D70ThfxC4ovF3DrZxsnL+ZMSuHRU2fXdz8cgM/X4CxYs2KUGiw==" workbookSaltValue="Abh7Whh/monGY2AiRWgbG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<sst xmlns="http://schemas.openxmlformats.org/spreadsheetml/2006/main" count="240" uniqueCount="126">
  <si>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</si>
  <si>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</si>
  <si>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</si>
  <si>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</si>
  <si>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</si>
  <si>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</si>
  <si>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</si>
  <si>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</si>
  <si>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</si>
  <si>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</si>
  <si>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</si>
  <si>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</si>
  <si>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</si>
  <si>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</si>
  <si>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</si>
  <si>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</si>
  <si>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</si>
  <si>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</si>
  <si>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</si>
  <si>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</si>
  <si>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</si>
  <si>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</si>
  <si>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</si>
  <si>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</si>
  <si>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</si>
  <si>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</si>
  <si>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</si>
  <si>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</si>
  <si>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</si>
  <si>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</si>
  <si>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</si>
  <si>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</si>
  <si>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</si>
  <si>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</si>
  <si>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</si>
  <si>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</si>
  <si>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</si>
  <si>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</si>
  <si>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</si>
  <si>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</si>
  <si>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</si>
  <si>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</si>
  <si>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</si>
  <si>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</si>
  <si>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</si>
  <si>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</si>
  <si>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</si>
  <si>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</si>
  <si>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</si>
  <si>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</si>
  <si>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</si>
  <si>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</si>
  <si>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</si>
  <si>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</si>
  <si>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</si>
  <si>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</si>
  <si>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</si>
  <si>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</si>
  <si>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</si>
  <si>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</si>
  <si>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</si>
  <si>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</si>
  <si>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</si>
  <si>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</si>
  <si>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</si>
  <si>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</si>
  <si>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</si>
  <si>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</si>
  <si>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</si>
  <si>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</si>
  <si>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</si>
  <si>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</si>
  <si>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</si>
  <si>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</si>
  <si>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</si>
  <si>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</si>
  <si>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</si>
  <si>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</si>
  <si>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</si>
  <si>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</si>
  <si>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</si>
  <si>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</si>
  <si>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</si>
  <si>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</si>
  <si>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</si>
  <si>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</si>
  <si>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</si>
  <si>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</si>
  <si>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</si>
  <si>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</si>
  <si>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</si>
  <si>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</si>
  <si>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</si>
  <si>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</si>
  <si>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</si>
  <si>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</si>
  <si>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</si>
  <si>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</si>
  <si>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</si>
  <si>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</si>
  <si>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</si>
  <si>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</si>
  <si>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</si>
  <si>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</si>
  <si>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</si>
  <si>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</si>
  <si>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</si>
  <si>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</si>
  <si>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</si>
  <si>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</si>
  <si>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川越市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</si>
  <si>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</si>
  <si>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</si>
  <si>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</si>
  <si>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</si>
  <si>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</si>
  <si>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</si>
  <si>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</si>
  <si>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</si>
  <si>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</si>
  <si>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</si>
  <si>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</si>
  <si>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</si>
  <si>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市内２箇所にある農業集落排水処理施設（鴨田地区、石田本郷地区）が供用開始されたのは、それぞれ平成１８年、同２４年と比較的近年であるため、これまで管渠の更新は行っていない。</t>
    <rPh sb="1" eb="3">
      <t>シナイ</t>
    </rPh>
    <rPh sb="4" eb="5">
      <t>カ</t>
    </rPh>
    <rPh sb="5" eb="6">
      <t>ショ</t>
    </rPh>
    <rPh sb="9" eb="11">
      <t>ノウギョウ</t>
    </rPh>
    <rPh sb="11" eb="13">
      <t>シュウラク</t>
    </rPh>
    <rPh sb="13" eb="15">
      <t>ハイスイ</t>
    </rPh>
    <rPh sb="15" eb="17">
      <t>ショリ</t>
    </rPh>
    <rPh sb="17" eb="19">
      <t>シセツ</t>
    </rPh>
    <rPh sb="20" eb="22">
      <t>カモダ</t>
    </rPh>
    <rPh sb="22" eb="24">
      <t>チク</t>
    </rPh>
    <rPh sb="25" eb="27">
      <t>イシダ</t>
    </rPh>
    <rPh sb="27" eb="29">
      <t>ホンゴウ</t>
    </rPh>
    <rPh sb="29" eb="31">
      <t>チク</t>
    </rPh>
    <rPh sb="33" eb="35">
      <t>キョウヨウ</t>
    </rPh>
    <rPh sb="35" eb="37">
      <t>カイシ</t>
    </rPh>
    <rPh sb="47" eb="49">
      <t>ヘイセイ</t>
    </rPh>
    <rPh sb="51" eb="52">
      <t>ネン</t>
    </rPh>
    <rPh sb="53" eb="54">
      <t>ドウ</t>
    </rPh>
    <rPh sb="56" eb="57">
      <t>ネン</t>
    </rPh>
    <rPh sb="58" eb="61">
      <t>ヒカクテキ</t>
    </rPh>
    <rPh sb="61" eb="63">
      <t>キンネン</t>
    </rPh>
    <rPh sb="73" eb="75">
      <t>カンキョ</t>
    </rPh>
    <rPh sb="76" eb="78">
      <t>コウシン</t>
    </rPh>
    <rPh sb="79" eb="80">
      <t>オコナ</t>
    </rPh>
    <phoneticPr fontId="4"/>
  </si>
  <si>
    <t>　今後、供用年数が経つに連れ、処理施設や管路の老朽化が進み、修繕費や維持管理費の増加が見込まれる。接続率の向上及び納期限内の確実な納付を促すといった業務を継続し、料金収入の確保に努める。
　また、計画的かつ効率的に更新をしていくことを検討するとともに、これら費用を賄う財源の確保に努める。</t>
    <rPh sb="1" eb="3">
      <t>コンゴ</t>
    </rPh>
    <rPh sb="4" eb="6">
      <t>キョウヨウ</t>
    </rPh>
    <rPh sb="6" eb="8">
      <t>ネンスウ</t>
    </rPh>
    <rPh sb="9" eb="10">
      <t>タ</t>
    </rPh>
    <rPh sb="12" eb="13">
      <t>ツ</t>
    </rPh>
    <rPh sb="15" eb="17">
      <t>ショリ</t>
    </rPh>
    <rPh sb="17" eb="19">
      <t>シセツ</t>
    </rPh>
    <rPh sb="20" eb="22">
      <t>カンロ</t>
    </rPh>
    <rPh sb="23" eb="26">
      <t>ロウキュウカ</t>
    </rPh>
    <rPh sb="27" eb="28">
      <t>スス</t>
    </rPh>
    <rPh sb="30" eb="32">
      <t>シュウゼン</t>
    </rPh>
    <rPh sb="32" eb="33">
      <t>ヒ</t>
    </rPh>
    <rPh sb="34" eb="36">
      <t>イジ</t>
    </rPh>
    <rPh sb="36" eb="39">
      <t>カンリヒ</t>
    </rPh>
    <rPh sb="40" eb="42">
      <t>ゾウカ</t>
    </rPh>
    <rPh sb="43" eb="45">
      <t>ミコ</t>
    </rPh>
    <rPh sb="74" eb="76">
      <t>ギョウム</t>
    </rPh>
    <rPh sb="77" eb="79">
      <t>ケイゾク</t>
    </rPh>
    <rPh sb="81" eb="83">
      <t>リョウキン</t>
    </rPh>
    <rPh sb="83" eb="85">
      <t>シュウニュウ</t>
    </rPh>
    <rPh sb="86" eb="88">
      <t>カクホ</t>
    </rPh>
    <rPh sb="89" eb="90">
      <t>ツト</t>
    </rPh>
    <rPh sb="98" eb="101">
      <t>ケイカクテキ</t>
    </rPh>
    <rPh sb="103" eb="106">
      <t>コウリツテキ</t>
    </rPh>
    <rPh sb="107" eb="109">
      <t>コウシン</t>
    </rPh>
    <rPh sb="117" eb="119">
      <t>ケントウ</t>
    </rPh>
    <rPh sb="129" eb="131">
      <t>ヒヨウ</t>
    </rPh>
    <rPh sb="132" eb="133">
      <t>マカナ</t>
    </rPh>
    <rPh sb="134" eb="136">
      <t>ザイゲン</t>
    </rPh>
    <rPh sb="137" eb="139">
      <t>カクホ</t>
    </rPh>
    <rPh sb="140" eb="141">
      <t>ツト</t>
    </rPh>
    <phoneticPr fontId="4"/>
  </si>
  <si>
    <t xml:space="preserve">①収益的収支比率
　指標数値自体は低いものの、経年的に比較すると、ここ４箇年は上昇傾向にある。今後も一般会計からの繰入金に依存する現状は変わらないが、接続率の向上及び納期限内の確実な納付を促すことで、料金収入の増加に努める。
④企業債残高対事業規模比率
　類似団体と比較すると、低い数値で推移している。毎年度の確実な償還によって、少しずつではあるが、減少傾向を示している。
⑤経費回収率
　類似団体と比較すると、ほぼ同水準の推移となっている。今後も接続率の向上及び納期限内の確実な納付を促すことで、回収率の向上に努める。
⑥汚水処理原価
　類似団体と比較すると、やや低い状態を示す。維持管理のコスト削減という観点と、適切な施設規模で稼働させるため、接続率の向上に努める。
⑦施設利用率
　類似団体と比較すると、高い数値を示し、上昇傾向にある。今後も接続率向上のため、適切な処理施設の管理に努める。
⑧水洗化率
　類似団体と比較すると、高い数値で上昇傾向を示す。今後も高い数値を確保するため、更なる接続促進に努める。
</t>
    <rPh sb="1" eb="4">
      <t>シュウエキテキ</t>
    </rPh>
    <rPh sb="4" eb="6">
      <t>シュウシ</t>
    </rPh>
    <rPh sb="6" eb="8">
      <t>ヒリツ</t>
    </rPh>
    <rPh sb="10" eb="12">
      <t>シヒョウ</t>
    </rPh>
    <rPh sb="12" eb="14">
      <t>スウチ</t>
    </rPh>
    <rPh sb="14" eb="16">
      <t>ジタイ</t>
    </rPh>
    <rPh sb="17" eb="18">
      <t>ヒク</t>
    </rPh>
    <rPh sb="23" eb="26">
      <t>ケイネンテキ</t>
    </rPh>
    <rPh sb="27" eb="29">
      <t>ヒカク</t>
    </rPh>
    <rPh sb="36" eb="38">
      <t>カネン</t>
    </rPh>
    <rPh sb="39" eb="41">
      <t>ジョウショウ</t>
    </rPh>
    <rPh sb="41" eb="43">
      <t>ケイコウ</t>
    </rPh>
    <rPh sb="47" eb="49">
      <t>コンゴ</t>
    </rPh>
    <rPh sb="50" eb="52">
      <t>イッパン</t>
    </rPh>
    <rPh sb="52" eb="54">
      <t>カイケイ</t>
    </rPh>
    <rPh sb="57" eb="59">
      <t>クリイレ</t>
    </rPh>
    <rPh sb="59" eb="60">
      <t>キン</t>
    </rPh>
    <rPh sb="61" eb="63">
      <t>イゾン</t>
    </rPh>
    <rPh sb="65" eb="67">
      <t>ゲンジョウ</t>
    </rPh>
    <rPh sb="68" eb="69">
      <t>カ</t>
    </rPh>
    <rPh sb="75" eb="77">
      <t>セツゾク</t>
    </rPh>
    <rPh sb="77" eb="78">
      <t>リツ</t>
    </rPh>
    <rPh sb="79" eb="81">
      <t>コウジョウ</t>
    </rPh>
    <rPh sb="81" eb="82">
      <t>オヨ</t>
    </rPh>
    <rPh sb="83" eb="85">
      <t>ノウキ</t>
    </rPh>
    <rPh sb="88" eb="90">
      <t>カクジツ</t>
    </rPh>
    <rPh sb="91" eb="93">
      <t>ノウフ</t>
    </rPh>
    <rPh sb="94" eb="95">
      <t>ウナガ</t>
    </rPh>
    <rPh sb="100" eb="102">
      <t>リョウキン</t>
    </rPh>
    <rPh sb="102" eb="104">
      <t>シュウニュウ</t>
    </rPh>
    <rPh sb="105" eb="107">
      <t>ゾウカ</t>
    </rPh>
    <rPh sb="108" eb="109">
      <t>ツト</t>
    </rPh>
    <rPh sb="114" eb="116">
      <t>キギョウ</t>
    </rPh>
    <rPh sb="116" eb="117">
      <t>サイ</t>
    </rPh>
    <rPh sb="117" eb="119">
      <t>ザンダカ</t>
    </rPh>
    <rPh sb="119" eb="120">
      <t>タイ</t>
    </rPh>
    <rPh sb="120" eb="122">
      <t>ジギョウ</t>
    </rPh>
    <rPh sb="122" eb="124">
      <t>キボ</t>
    </rPh>
    <rPh sb="124" eb="126">
      <t>ヒリツ</t>
    </rPh>
    <rPh sb="128" eb="130">
      <t>ルイジ</t>
    </rPh>
    <rPh sb="130" eb="132">
      <t>ダンタイ</t>
    </rPh>
    <rPh sb="133" eb="135">
      <t>ヒカク</t>
    </rPh>
    <rPh sb="139" eb="140">
      <t>ヒク</t>
    </rPh>
    <rPh sb="141" eb="143">
      <t>スウチ</t>
    </rPh>
    <rPh sb="144" eb="146">
      <t>スイイ</t>
    </rPh>
    <rPh sb="151" eb="154">
      <t>マイネンド</t>
    </rPh>
    <rPh sb="155" eb="157">
      <t>カクジツ</t>
    </rPh>
    <rPh sb="158" eb="160">
      <t>ショウカン</t>
    </rPh>
    <rPh sb="165" eb="166">
      <t>スコ</t>
    </rPh>
    <rPh sb="175" eb="177">
      <t>ゲンショウ</t>
    </rPh>
    <rPh sb="177" eb="179">
      <t>ケイコウ</t>
    </rPh>
    <rPh sb="180" eb="181">
      <t>シメ</t>
    </rPh>
    <rPh sb="188" eb="190">
      <t>ケイヒ</t>
    </rPh>
    <rPh sb="190" eb="192">
      <t>カイシュウ</t>
    </rPh>
    <rPh sb="192" eb="193">
      <t>リツ</t>
    </rPh>
    <rPh sb="195" eb="197">
      <t>ルイジ</t>
    </rPh>
    <rPh sb="197" eb="199">
      <t>ダンタイ</t>
    </rPh>
    <rPh sb="200" eb="202">
      <t>ヒカク</t>
    </rPh>
    <rPh sb="208" eb="211">
      <t>ドウスイジュン</t>
    </rPh>
    <rPh sb="212" eb="214">
      <t>スイイ</t>
    </rPh>
    <rPh sb="221" eb="223">
      <t>コンゴ</t>
    </rPh>
    <rPh sb="224" eb="226">
      <t>セツゾク</t>
    </rPh>
    <rPh sb="226" eb="227">
      <t>リツ</t>
    </rPh>
    <rPh sb="228" eb="230">
      <t>コウジョウ</t>
    </rPh>
    <rPh sb="249" eb="251">
      <t>カイシュウ</t>
    </rPh>
    <rPh sb="251" eb="252">
      <t>リツ</t>
    </rPh>
    <rPh sb="253" eb="255">
      <t>コウジョウ</t>
    </rPh>
    <rPh sb="256" eb="257">
      <t>ツト</t>
    </rPh>
    <rPh sb="262" eb="264">
      <t>オスイ</t>
    </rPh>
    <rPh sb="264" eb="266">
      <t>ショリ</t>
    </rPh>
    <rPh sb="266" eb="268">
      <t>ゲンカ</t>
    </rPh>
    <rPh sb="283" eb="284">
      <t>ヒク</t>
    </rPh>
    <rPh sb="285" eb="287">
      <t>ジョウタイ</t>
    </rPh>
    <rPh sb="288" eb="289">
      <t>シメ</t>
    </rPh>
    <rPh sb="291" eb="293">
      <t>イジ</t>
    </rPh>
    <rPh sb="293" eb="295">
      <t>カンリ</t>
    </rPh>
    <rPh sb="299" eb="301">
      <t>サクゲン</t>
    </rPh>
    <rPh sb="304" eb="306">
      <t>カンテン</t>
    </rPh>
    <rPh sb="308" eb="310">
      <t>テキセツ</t>
    </rPh>
    <rPh sb="311" eb="313">
      <t>シセツ</t>
    </rPh>
    <rPh sb="313" eb="315">
      <t>キボ</t>
    </rPh>
    <rPh sb="316" eb="318">
      <t>カドウ</t>
    </rPh>
    <rPh sb="324" eb="326">
      <t>セツゾク</t>
    </rPh>
    <rPh sb="326" eb="327">
      <t>リツ</t>
    </rPh>
    <rPh sb="328" eb="330">
      <t>コウジョウ</t>
    </rPh>
    <rPh sb="331" eb="332">
      <t>ツト</t>
    </rPh>
    <rPh sb="337" eb="339">
      <t>シセツ</t>
    </rPh>
    <rPh sb="339" eb="342">
      <t>リヨウリツ</t>
    </rPh>
    <rPh sb="355" eb="356">
      <t>タカ</t>
    </rPh>
    <rPh sb="357" eb="359">
      <t>スウチ</t>
    </rPh>
    <rPh sb="360" eb="361">
      <t>シメ</t>
    </rPh>
    <rPh sb="363" eb="365">
      <t>ジョウショウ</t>
    </rPh>
    <rPh sb="365" eb="367">
      <t>ケイコウ</t>
    </rPh>
    <rPh sb="371" eb="373">
      <t>コンゴ</t>
    </rPh>
    <rPh sb="374" eb="376">
      <t>セツゾク</t>
    </rPh>
    <rPh sb="376" eb="377">
      <t>リツ</t>
    </rPh>
    <rPh sb="377" eb="379">
      <t>コウジョウ</t>
    </rPh>
    <rPh sb="383" eb="385">
      <t>テキセツ</t>
    </rPh>
    <rPh sb="386" eb="388">
      <t>ショリ</t>
    </rPh>
    <rPh sb="388" eb="390">
      <t>シセツ</t>
    </rPh>
    <rPh sb="391" eb="393">
      <t>カンリ</t>
    </rPh>
    <rPh sb="394" eb="395">
      <t>ツト</t>
    </rPh>
    <rPh sb="400" eb="403">
      <t>スイセンカ</t>
    </rPh>
    <rPh sb="403" eb="404">
      <t>リツ</t>
    </rPh>
    <rPh sb="406" eb="408">
      <t>ルイジ</t>
    </rPh>
    <rPh sb="408" eb="410">
      <t>ダンタイ</t>
    </rPh>
    <rPh sb="411" eb="413">
      <t>ヒカク</t>
    </rPh>
    <rPh sb="417" eb="418">
      <t>タカ</t>
    </rPh>
    <rPh sb="419" eb="421">
      <t>スウチ</t>
    </rPh>
    <rPh sb="422" eb="424">
      <t>ジョウショウ</t>
    </rPh>
    <rPh sb="424" eb="426">
      <t>ケイコウ</t>
    </rPh>
    <rPh sb="427" eb="428">
      <t>シメ</t>
    </rPh>
    <rPh sb="430" eb="432">
      <t>コンゴ</t>
    </rPh>
    <rPh sb="433" eb="434">
      <t>タカ</t>
    </rPh>
    <rPh sb="435" eb="437">
      <t>スウチ</t>
    </rPh>
    <rPh sb="438" eb="440">
      <t>カクホ</t>
    </rPh>
    <rPh sb="445" eb="446">
      <t>サラ</t>
    </rPh>
    <rPh sb="448" eb="450">
      <t>セツゾク</t>
    </rPh>
    <rPh sb="450" eb="452">
      <t>ソクシン</t>
    </rPh>
    <rPh sb="453" eb="45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</si>
</sst>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1D-45B6-A5C7-D5A274EA3AD4}"/>
            </c:ext>
          </c:extLst>
        </c:ser>
        <c:dLbls>
          <c:showLegendKey val="0"/>
          <c:showVal val="0"/>
          <c:showCatName val="0"/>
          <c:showSerName val="0"/>
          <c:showPercent val="0"/>
          <c:showBubbleSize val="0"/>
        </c:dLbls>
        <c:gapWidth val="150"/>
        <c:axId val="358932480"/>
        <c:axId val="35893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471D-45B6-A5C7-D5A274EA3AD4}"/>
            </c:ext>
          </c:extLst>
        </c:ser>
        <c:dLbls>
          <c:showLegendKey val="0"/>
          <c:showVal val="0"/>
          <c:showCatName val="0"/>
          <c:showSerName val="0"/>
          <c:showPercent val="0"/>
          <c:showBubbleSize val="0"/>
        </c:dLbls>
        <c:marker val="1"/>
        <c:smooth val="0"/>
        <c:axId val="358932480"/>
        <c:axId val="358933264"/>
      </c:lineChart>
      <c:dateAx>
        <c:axId val="358932480"/>
        <c:scaling>
          <c:orientation val="minMax"/>
        </c:scaling>
        <c:delete val="1"/>
        <c:axPos val="b"/>
        <c:numFmt formatCode="ge" sourceLinked="1"/>
        <c:majorTickMark val="none"/>
        <c:minorTickMark val="none"/>
        <c:tickLblPos val="none"/>
        <c:crossAx val="358933264"/>
        <c:crosses val="autoZero"/>
        <c:auto val="1"/>
        <c:lblOffset val="100"/>
        <c:baseTimeUnit val="years"/>
      </c:dateAx>
      <c:valAx>
        <c:axId val="35893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9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39.130000000000003</c:v>
                </c:pt>
                <c:pt idx="1">
                  <c:v>42.99</c:v>
                </c:pt>
                <c:pt idx="2">
                  <c:v>45.35</c:v>
                </c:pt>
                <c:pt idx="3">
                  <c:v>45.2</c:v>
                </c:pt>
                <c:pt idx="4">
                  <c:v>46.93</c:v>
                </c:pt>
              </c:numCache>
            </c:numRef>
          </c:val>
          <c:extLst xmlns:c16r2="http://schemas.microsoft.com/office/drawing/2015/06/chart">
            <c:ext xmlns:c16="http://schemas.microsoft.com/office/drawing/2014/chart" uri="{C3380CC4-5D6E-409C-BE32-E72D297353CC}">
              <c16:uniqueId val="{00000000-276D-45F6-8E0C-8BA238D1FF65}"/>
            </c:ext>
          </c:extLst>
        </c:ser>
        <c:dLbls>
          <c:showLegendKey val="0"/>
          <c:showVal val="0"/>
          <c:showCatName val="0"/>
          <c:showSerName val="0"/>
          <c:showPercent val="0"/>
          <c:showBubbleSize val="0"/>
        </c:dLbls>
        <c:gapWidth val="150"/>
        <c:axId val="357392768"/>
        <c:axId val="35739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276D-45F6-8E0C-8BA238D1FF65}"/>
            </c:ext>
          </c:extLst>
        </c:ser>
        <c:dLbls>
          <c:showLegendKey val="0"/>
          <c:showVal val="0"/>
          <c:showCatName val="0"/>
          <c:showSerName val="0"/>
          <c:showPercent val="0"/>
          <c:showBubbleSize val="0"/>
        </c:dLbls>
        <c:marker val="1"/>
        <c:smooth val="0"/>
        <c:axId val="357392768"/>
        <c:axId val="357393160"/>
      </c:lineChart>
      <c:dateAx>
        <c:axId val="357392768"/>
        <c:scaling>
          <c:orientation val="minMax"/>
        </c:scaling>
        <c:delete val="1"/>
        <c:axPos val="b"/>
        <c:numFmt formatCode="ge" sourceLinked="1"/>
        <c:majorTickMark val="none"/>
        <c:minorTickMark val="none"/>
        <c:tickLblPos val="none"/>
        <c:crossAx val="357393160"/>
        <c:crosses val="autoZero"/>
        <c:auto val="1"/>
        <c:lblOffset val="100"/>
        <c:baseTimeUnit val="years"/>
      </c:dateAx>
      <c:valAx>
        <c:axId val="35739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3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72.34</c:v>
                </c:pt>
                <c:pt idx="1">
                  <c:v>77.83</c:v>
                </c:pt>
                <c:pt idx="2">
                  <c:v>79.88</c:v>
                </c:pt>
                <c:pt idx="3">
                  <c:v>81.81</c:v>
                </c:pt>
                <c:pt idx="4">
                  <c:v>82.52</c:v>
                </c:pt>
              </c:numCache>
            </c:numRef>
          </c:val>
          <c:extLst xmlns:c16r2="http://schemas.microsoft.com/office/drawing/2015/06/chart">
            <c:ext xmlns:c16="http://schemas.microsoft.com/office/drawing/2014/chart" uri="{C3380CC4-5D6E-409C-BE32-E72D297353CC}">
              <c16:uniqueId val="{00000000-B0AA-468C-93B5-80929C791907}"/>
            </c:ext>
          </c:extLst>
        </c:ser>
        <c:dLbls>
          <c:showLegendKey val="0"/>
          <c:showVal val="0"/>
          <c:showCatName val="0"/>
          <c:showSerName val="0"/>
          <c:showPercent val="0"/>
          <c:showBubbleSize val="0"/>
        </c:dLbls>
        <c:gapWidth val="150"/>
        <c:axId val="350707160"/>
        <c:axId val="3507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B0AA-468C-93B5-80929C791907}"/>
            </c:ext>
          </c:extLst>
        </c:ser>
        <c:dLbls>
          <c:showLegendKey val="0"/>
          <c:showVal val="0"/>
          <c:showCatName val="0"/>
          <c:showSerName val="0"/>
          <c:showPercent val="0"/>
          <c:showBubbleSize val="0"/>
        </c:dLbls>
        <c:marker val="1"/>
        <c:smooth val="0"/>
        <c:axId val="350707160"/>
        <c:axId val="350707552"/>
      </c:lineChart>
      <c:dateAx>
        <c:axId val="350707160"/>
        <c:scaling>
          <c:orientation val="minMax"/>
        </c:scaling>
        <c:delete val="1"/>
        <c:axPos val="b"/>
        <c:numFmt formatCode="ge" sourceLinked="1"/>
        <c:majorTickMark val="none"/>
        <c:minorTickMark val="none"/>
        <c:tickLblPos val="none"/>
        <c:crossAx val="350707552"/>
        <c:crosses val="autoZero"/>
        <c:auto val="1"/>
        <c:lblOffset val="100"/>
        <c:baseTimeUnit val="years"/>
      </c:dateAx>
      <c:valAx>
        <c:axId val="3507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70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53.59</c:v>
                </c:pt>
                <c:pt idx="1">
                  <c:v>48.46</c:v>
                </c:pt>
                <c:pt idx="2">
                  <c:v>54.62</c:v>
                </c:pt>
                <c:pt idx="3">
                  <c:v>56.69</c:v>
                </c:pt>
                <c:pt idx="4">
                  <c:v>57.95</c:v>
                </c:pt>
              </c:numCache>
            </c:numRef>
          </c:val>
          <c:extLst xmlns:c16r2="http://schemas.microsoft.com/office/drawing/2015/06/chart">
            <c:ext xmlns:c16="http://schemas.microsoft.com/office/drawing/2014/chart" uri="{C3380CC4-5D6E-409C-BE32-E72D297353CC}">
              <c16:uniqueId val="{00000000-7DE5-4698-8C52-A295B6E06309}"/>
            </c:ext>
          </c:extLst>
        </c:ser>
        <c:dLbls>
          <c:showLegendKey val="0"/>
          <c:showVal val="0"/>
          <c:showCatName val="0"/>
          <c:showSerName val="0"/>
          <c:showPercent val="0"/>
          <c:showBubbleSize val="0"/>
        </c:dLbls>
        <c:gapWidth val="150"/>
        <c:axId val="321025312"/>
        <c:axId val="32102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E5-4698-8C52-A295B6E06309}"/>
            </c:ext>
          </c:extLst>
        </c:ser>
        <c:dLbls>
          <c:showLegendKey val="0"/>
          <c:showVal val="0"/>
          <c:showCatName val="0"/>
          <c:showSerName val="0"/>
          <c:showPercent val="0"/>
          <c:showBubbleSize val="0"/>
        </c:dLbls>
        <c:marker val="1"/>
        <c:smooth val="0"/>
        <c:axId val="321025312"/>
        <c:axId val="321025704"/>
      </c:lineChart>
      <c:dateAx>
        <c:axId val="321025312"/>
        <c:scaling>
          <c:orientation val="minMax"/>
        </c:scaling>
        <c:delete val="1"/>
        <c:axPos val="b"/>
        <c:numFmt formatCode="ge" sourceLinked="1"/>
        <c:majorTickMark val="none"/>
        <c:minorTickMark val="none"/>
        <c:tickLblPos val="none"/>
        <c:crossAx val="321025704"/>
        <c:crosses val="autoZero"/>
        <c:auto val="1"/>
        <c:lblOffset val="100"/>
        <c:baseTimeUnit val="years"/>
      </c:dateAx>
      <c:valAx>
        <c:axId val="32102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8E-4CFC-9DB8-68101DE3D870}"/>
            </c:ext>
          </c:extLst>
        </c:ser>
        <c:dLbls>
          <c:showLegendKey val="0"/>
          <c:showVal val="0"/>
          <c:showCatName val="0"/>
          <c:showSerName val="0"/>
          <c:showPercent val="0"/>
          <c:showBubbleSize val="0"/>
        </c:dLbls>
        <c:gapWidth val="150"/>
        <c:axId val="321026880"/>
        <c:axId val="21183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8E-4CFC-9DB8-68101DE3D870}"/>
            </c:ext>
          </c:extLst>
        </c:ser>
        <c:dLbls>
          <c:showLegendKey val="0"/>
          <c:showVal val="0"/>
          <c:showCatName val="0"/>
          <c:showSerName val="0"/>
          <c:showPercent val="0"/>
          <c:showBubbleSize val="0"/>
        </c:dLbls>
        <c:marker val="1"/>
        <c:smooth val="0"/>
        <c:axId val="321026880"/>
        <c:axId val="211836504"/>
      </c:lineChart>
      <c:dateAx>
        <c:axId val="321026880"/>
        <c:scaling>
          <c:orientation val="minMax"/>
        </c:scaling>
        <c:delete val="1"/>
        <c:axPos val="b"/>
        <c:numFmt formatCode="ge" sourceLinked="1"/>
        <c:majorTickMark val="none"/>
        <c:minorTickMark val="none"/>
        <c:tickLblPos val="none"/>
        <c:crossAx val="211836504"/>
        <c:crosses val="autoZero"/>
        <c:auto val="1"/>
        <c:lblOffset val="100"/>
        <c:baseTimeUnit val="years"/>
      </c:dateAx>
      <c:valAx>
        <c:axId val="2118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68-4969-BF9D-EDE76139062C}"/>
            </c:ext>
          </c:extLst>
        </c:ser>
        <c:dLbls>
          <c:showLegendKey val="0"/>
          <c:showVal val="0"/>
          <c:showCatName val="0"/>
          <c:showSerName val="0"/>
          <c:showPercent val="0"/>
          <c:showBubbleSize val="0"/>
        </c:dLbls>
        <c:gapWidth val="150"/>
        <c:axId val="211837680"/>
        <c:axId val="21183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68-4969-BF9D-EDE76139062C}"/>
            </c:ext>
          </c:extLst>
        </c:ser>
        <c:dLbls>
          <c:showLegendKey val="0"/>
          <c:showVal val="0"/>
          <c:showCatName val="0"/>
          <c:showSerName val="0"/>
          <c:showPercent val="0"/>
          <c:showBubbleSize val="0"/>
        </c:dLbls>
        <c:marker val="1"/>
        <c:smooth val="0"/>
        <c:axId val="211837680"/>
        <c:axId val="211838072"/>
      </c:lineChart>
      <c:dateAx>
        <c:axId val="211837680"/>
        <c:scaling>
          <c:orientation val="minMax"/>
        </c:scaling>
        <c:delete val="1"/>
        <c:axPos val="b"/>
        <c:numFmt formatCode="ge" sourceLinked="1"/>
        <c:majorTickMark val="none"/>
        <c:minorTickMark val="none"/>
        <c:tickLblPos val="none"/>
        <c:crossAx val="211838072"/>
        <c:crosses val="autoZero"/>
        <c:auto val="1"/>
        <c:lblOffset val="100"/>
        <c:baseTimeUnit val="years"/>
      </c:dateAx>
      <c:valAx>
        <c:axId val="21183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83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8E-4055-87A5-D093BC8ACA0B}"/>
            </c:ext>
          </c:extLst>
        </c:ser>
        <c:dLbls>
          <c:showLegendKey val="0"/>
          <c:showVal val="0"/>
          <c:showCatName val="0"/>
          <c:showSerName val="0"/>
          <c:showPercent val="0"/>
          <c:showBubbleSize val="0"/>
        </c:dLbls>
        <c:gapWidth val="150"/>
        <c:axId val="360367640"/>
        <c:axId val="3603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8E-4055-87A5-D093BC8ACA0B}"/>
            </c:ext>
          </c:extLst>
        </c:ser>
        <c:dLbls>
          <c:showLegendKey val="0"/>
          <c:showVal val="0"/>
          <c:showCatName val="0"/>
          <c:showSerName val="0"/>
          <c:showPercent val="0"/>
          <c:showBubbleSize val="0"/>
        </c:dLbls>
        <c:marker val="1"/>
        <c:smooth val="0"/>
        <c:axId val="360367640"/>
        <c:axId val="360368032"/>
      </c:lineChart>
      <c:dateAx>
        <c:axId val="360367640"/>
        <c:scaling>
          <c:orientation val="minMax"/>
        </c:scaling>
        <c:delete val="1"/>
        <c:axPos val="b"/>
        <c:numFmt formatCode="ge" sourceLinked="1"/>
        <c:majorTickMark val="none"/>
        <c:minorTickMark val="none"/>
        <c:tickLblPos val="none"/>
        <c:crossAx val="360368032"/>
        <c:crosses val="autoZero"/>
        <c:auto val="1"/>
        <c:lblOffset val="100"/>
        <c:baseTimeUnit val="years"/>
      </c:dateAx>
      <c:valAx>
        <c:axId val="3603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67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E6-405F-88B5-EAD37AE1D1C6}"/>
            </c:ext>
          </c:extLst>
        </c:ser>
        <c:dLbls>
          <c:showLegendKey val="0"/>
          <c:showVal val="0"/>
          <c:showCatName val="0"/>
          <c:showSerName val="0"/>
          <c:showPercent val="0"/>
          <c:showBubbleSize val="0"/>
        </c:dLbls>
        <c:gapWidth val="150"/>
        <c:axId val="357274128"/>
        <c:axId val="35727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E6-405F-88B5-EAD37AE1D1C6}"/>
            </c:ext>
          </c:extLst>
        </c:ser>
        <c:dLbls>
          <c:showLegendKey val="0"/>
          <c:showVal val="0"/>
          <c:showCatName val="0"/>
          <c:showSerName val="0"/>
          <c:showPercent val="0"/>
          <c:showBubbleSize val="0"/>
        </c:dLbls>
        <c:marker val="1"/>
        <c:smooth val="0"/>
        <c:axId val="357274128"/>
        <c:axId val="357274520"/>
      </c:lineChart>
      <c:dateAx>
        <c:axId val="357274128"/>
        <c:scaling>
          <c:orientation val="minMax"/>
        </c:scaling>
        <c:delete val="1"/>
        <c:axPos val="b"/>
        <c:numFmt formatCode="ge" sourceLinked="1"/>
        <c:majorTickMark val="none"/>
        <c:minorTickMark val="none"/>
        <c:tickLblPos val="none"/>
        <c:crossAx val="357274520"/>
        <c:crosses val="autoZero"/>
        <c:auto val="1"/>
        <c:lblOffset val="100"/>
        <c:baseTimeUnit val="years"/>
      </c:dateAx>
      <c:valAx>
        <c:axId val="35727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7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18.059999999999999</c:v>
                </c:pt>
                <c:pt idx="1">
                  <c:v>15.14</c:v>
                </c:pt>
                <c:pt idx="2">
                  <c:v>13.89</c:v>
                </c:pt>
                <c:pt idx="3">
                  <c:v>12.79</c:v>
                </c:pt>
                <c:pt idx="4">
                  <c:v>12.2</c:v>
                </c:pt>
              </c:numCache>
            </c:numRef>
          </c:val>
          <c:extLst xmlns:c16r2="http://schemas.microsoft.com/office/drawing/2015/06/chart">
            <c:ext xmlns:c16="http://schemas.microsoft.com/office/drawing/2014/chart" uri="{C3380CC4-5D6E-409C-BE32-E72D297353CC}">
              <c16:uniqueId val="{00000000-7CAC-4D7A-B2D2-D92BCA2F491F}"/>
            </c:ext>
          </c:extLst>
        </c:ser>
        <c:dLbls>
          <c:showLegendKey val="0"/>
          <c:showVal val="0"/>
          <c:showCatName val="0"/>
          <c:showSerName val="0"/>
          <c:showPercent val="0"/>
          <c:showBubbleSize val="0"/>
        </c:dLbls>
        <c:gapWidth val="150"/>
        <c:axId val="545721136"/>
        <c:axId val="54572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7CAC-4D7A-B2D2-D92BCA2F491F}"/>
            </c:ext>
          </c:extLst>
        </c:ser>
        <c:dLbls>
          <c:showLegendKey val="0"/>
          <c:showVal val="0"/>
          <c:showCatName val="0"/>
          <c:showSerName val="0"/>
          <c:showPercent val="0"/>
          <c:showBubbleSize val="0"/>
        </c:dLbls>
        <c:marker val="1"/>
        <c:smooth val="0"/>
        <c:axId val="545721136"/>
        <c:axId val="545721528"/>
      </c:lineChart>
      <c:dateAx>
        <c:axId val="545721136"/>
        <c:scaling>
          <c:orientation val="minMax"/>
        </c:scaling>
        <c:delete val="1"/>
        <c:axPos val="b"/>
        <c:numFmt formatCode="ge" sourceLinked="1"/>
        <c:majorTickMark val="none"/>
        <c:minorTickMark val="none"/>
        <c:tickLblPos val="none"/>
        <c:crossAx val="545721528"/>
        <c:crosses val="autoZero"/>
        <c:auto val="1"/>
        <c:lblOffset val="100"/>
        <c:baseTimeUnit val="years"/>
      </c:dateAx>
      <c:valAx>
        <c:axId val="54572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72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33.299999999999997</c:v>
                </c:pt>
                <c:pt idx="1">
                  <c:v>37.74</c:v>
                </c:pt>
                <c:pt idx="2">
                  <c:v>36.89</c:v>
                </c:pt>
                <c:pt idx="3">
                  <c:v>39.869999999999997</c:v>
                </c:pt>
                <c:pt idx="4">
                  <c:v>40.44</c:v>
                </c:pt>
              </c:numCache>
            </c:numRef>
          </c:val>
          <c:extLst xmlns:c16r2="http://schemas.microsoft.com/office/drawing/2015/06/chart">
            <c:ext xmlns:c16="http://schemas.microsoft.com/office/drawing/2014/chart" uri="{C3380CC4-5D6E-409C-BE32-E72D297353CC}">
              <c16:uniqueId val="{00000000-DA72-4FE4-82B1-0B001D126085}"/>
            </c:ext>
          </c:extLst>
        </c:ser>
        <c:dLbls>
          <c:showLegendKey val="0"/>
          <c:showVal val="0"/>
          <c:showCatName val="0"/>
          <c:showSerName val="0"/>
          <c:showPercent val="0"/>
          <c:showBubbleSize val="0"/>
        </c:dLbls>
        <c:gapWidth val="150"/>
        <c:axId val="545722704"/>
        <c:axId val="35402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DA72-4FE4-82B1-0B001D126085}"/>
            </c:ext>
          </c:extLst>
        </c:ser>
        <c:dLbls>
          <c:showLegendKey val="0"/>
          <c:showVal val="0"/>
          <c:showCatName val="0"/>
          <c:showSerName val="0"/>
          <c:showPercent val="0"/>
          <c:showBubbleSize val="0"/>
        </c:dLbls>
        <c:marker val="1"/>
        <c:smooth val="0"/>
        <c:axId val="545722704"/>
        <c:axId val="354029408"/>
      </c:lineChart>
      <c:dateAx>
        <c:axId val="545722704"/>
        <c:scaling>
          <c:orientation val="minMax"/>
        </c:scaling>
        <c:delete val="1"/>
        <c:axPos val="b"/>
        <c:numFmt formatCode="ge" sourceLinked="1"/>
        <c:majorTickMark val="none"/>
        <c:minorTickMark val="none"/>
        <c:tickLblPos val="none"/>
        <c:crossAx val="354029408"/>
        <c:crosses val="autoZero"/>
        <c:auto val="1"/>
        <c:lblOffset val="100"/>
        <c:baseTimeUnit val="years"/>
      </c:dateAx>
      <c:valAx>
        <c:axId val="3540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572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307.91000000000003</c:v>
                </c:pt>
                <c:pt idx="1">
                  <c:v>284.39999999999998</c:v>
                </c:pt>
                <c:pt idx="2">
                  <c:v>287.77</c:v>
                </c:pt>
                <c:pt idx="3">
                  <c:v>278.76</c:v>
                </c:pt>
                <c:pt idx="4">
                  <c:v>268.33</c:v>
                </c:pt>
              </c:numCache>
            </c:numRef>
          </c:val>
          <c:extLst xmlns:c16r2="http://schemas.microsoft.com/office/drawing/2015/06/chart">
            <c:ext xmlns:c16="http://schemas.microsoft.com/office/drawing/2014/chart" uri="{C3380CC4-5D6E-409C-BE32-E72D297353CC}">
              <c16:uniqueId val="{00000000-DA5B-4DBF-96DB-AC3E8F896536}"/>
            </c:ext>
          </c:extLst>
        </c:ser>
        <c:dLbls>
          <c:showLegendKey val="0"/>
          <c:showVal val="0"/>
          <c:showCatName val="0"/>
          <c:showSerName val="0"/>
          <c:showPercent val="0"/>
          <c:showBubbleSize val="0"/>
        </c:dLbls>
        <c:gapWidth val="150"/>
        <c:axId val="354030584"/>
        <c:axId val="35403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DA5B-4DBF-96DB-AC3E8F896536}"/>
            </c:ext>
          </c:extLst>
        </c:ser>
        <c:dLbls>
          <c:showLegendKey val="0"/>
          <c:showVal val="0"/>
          <c:showCatName val="0"/>
          <c:showSerName val="0"/>
          <c:showPercent val="0"/>
          <c:showBubbleSize val="0"/>
        </c:dLbls>
        <c:marker val="1"/>
        <c:smooth val="0"/>
        <c:axId val="354030584"/>
        <c:axId val="354030976"/>
      </c:lineChart>
      <c:dateAx>
        <c:axId val="354030584"/>
        <c:scaling>
          <c:orientation val="minMax"/>
        </c:scaling>
        <c:delete val="1"/>
        <c:axPos val="b"/>
        <c:numFmt formatCode="ge" sourceLinked="1"/>
        <c:majorTickMark val="none"/>
        <c:minorTickMark val="none"/>
        <c:tickLblPos val="none"/>
        <c:crossAx val="354030976"/>
        <c:crosses val="autoZero"/>
        <c:auto val="1"/>
        <c:lblOffset val="100"/>
        <c:baseTimeUnit val="years"/>
      </c:dateAx>
      <c:valAx>
        <c:axId val="3540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03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55"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川越市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F3</v>
      </c>
      <c r="X8" s="71"/>
      <c r="Y8" s="71"/>
      <c r="Z8" s="71"/>
      <c r="AA8" s="71"/>
      <c r="AB8" s="71"/>
      <c r="AC8" s="71"/>
      <c r="AD8" s="72" t="str">
        <f>データ!$M$6</f>
        <v>非設置</v>
      </c>
      <c r="AE8" s="72"/>
      <c r="AF8" s="72"/>
      <c r="AG8" s="72"/>
      <c r="AH8" s="72"/>
      <c r="AI8" s="72"/>
      <c r="AJ8" s="72"/>
      <c r="AK8" s="3"/>
      <c r="AL8" s="66">
        <f>データ!S6</f>
        <v>352433</v>
      </c>
      <c r="AM8" s="66"/>
      <c r="AN8" s="66"/>
      <c r="AO8" s="66"/>
      <c r="AP8" s="66"/>
      <c r="AQ8" s="66"/>
      <c r="AR8" s="66"/>
      <c r="AS8" s="66"/>
      <c r="AT8" s="65">
        <f>データ!T6</f>
        <v>109.13</v>
      </c>
      <c r="AU8" s="65"/>
      <c r="AV8" s="65"/>
      <c r="AW8" s="65"/>
      <c r="AX8" s="65"/>
      <c r="AY8" s="65"/>
      <c r="AZ8" s="65"/>
      <c r="BA8" s="65"/>
      <c r="BB8" s="65">
        <f>データ!U6</f>
        <v>3229.48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0.69</v>
      </c>
      <c r="Q10" s="65"/>
      <c r="R10" s="65"/>
      <c r="S10" s="65"/>
      <c r="T10" s="65"/>
      <c r="U10" s="65"/>
      <c r="V10" s="65"/>
      <c r="W10" s="65">
        <f>データ!Q6</f>
        <v>100</v>
      </c>
      <c r="X10" s="65"/>
      <c r="Y10" s="65"/>
      <c r="Z10" s="65"/>
      <c r="AA10" s="65"/>
      <c r="AB10" s="65"/>
      <c r="AC10" s="65"/>
      <c r="AD10" s="66">
        <f>データ!R6</f>
        <v>2829</v>
      </c>
      <c r="AE10" s="66"/>
      <c r="AF10" s="66"/>
      <c r="AG10" s="66"/>
      <c r="AH10" s="66"/>
      <c r="AI10" s="66"/>
      <c r="AJ10" s="66"/>
      <c r="AK10" s="2"/>
      <c r="AL10" s="66">
        <f>データ!V6</f>
        <v>2432</v>
      </c>
      <c r="AM10" s="66"/>
      <c r="AN10" s="66"/>
      <c r="AO10" s="66"/>
      <c r="AP10" s="66"/>
      <c r="AQ10" s="66"/>
      <c r="AR10" s="66"/>
      <c r="AS10" s="66"/>
      <c r="AT10" s="65">
        <f>データ!W6</f>
        <v>0.67</v>
      </c>
      <c r="AU10" s="65"/>
      <c r="AV10" s="65"/>
      <c r="AW10" s="65"/>
      <c r="AX10" s="65"/>
      <c r="AY10" s="65"/>
      <c r="AZ10" s="65"/>
      <c r="BA10" s="65"/>
      <c r="BB10" s="65">
        <f>データ!X6</f>
        <v>3629.85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jqAOOlNeVMJYrk5oAYtvNjB1Tl99O4N81eIlULm2ZqCbYpu6IkGjiQbm12W2SWXEVWhXA2dQ0/+ePfKSBQxJIQ==" saltValue="idnDCPbboYoPMkMByi0v2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112011</v>
      </c>
      <c r="D6" s="32">
        <f t="shared" si="3"/>
        <v>47</v>
      </c>
      <c r="E6" s="32">
        <f t="shared" si="3"/>
        <v>17</v>
      </c>
      <c r="F6" s="32">
        <f t="shared" si="3"/>
        <v>5</v>
      </c>
      <c r="G6" s="32">
        <f t="shared" si="3"/>
        <v>0</v>
      </c>
      <c r="H6" s="32" t="str">
        <f t="shared" si="3"/>
        <v>埼玉県　川越市</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0.69</v>
      </c>
      <c r="Q6" s="33">
        <f t="shared" si="3"/>
        <v>100</v>
      </c>
      <c r="R6" s="33">
        <f t="shared" si="3"/>
        <v>2829</v>
      </c>
      <c r="S6" s="33">
        <f t="shared" si="3"/>
        <v>352433</v>
      </c>
      <c r="T6" s="33">
        <f t="shared" si="3"/>
        <v>109.13</v>
      </c>
      <c r="U6" s="33">
        <f t="shared" si="3"/>
        <v>3229.48</v>
      </c>
      <c r="V6" s="33">
        <f t="shared" si="3"/>
        <v>2432</v>
      </c>
      <c r="W6" s="33">
        <f t="shared" si="3"/>
        <v>0.67</v>
      </c>
      <c r="X6" s="33">
        <f t="shared" si="3"/>
        <v>3629.85</v>
      </c>
      <c r="Y6" s="34">
        <f>IF(Y7="",NA(),Y7)</f>
        <v>53.59</v>
      </c>
      <c r="Z6" s="34">
        <f t="shared" ref="Z6:AH6" si="4">IF(Z7="",NA(),Z7)</f>
        <v>48.46</v>
      </c>
      <c r="AA6" s="34">
        <f t="shared" si="4"/>
        <v>54.62</v>
      </c>
      <c r="AB6" s="34">
        <f t="shared" si="4"/>
        <v>56.69</v>
      </c>
      <c r="AC6" s="34">
        <f t="shared" si="4"/>
        <v>57.95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18.059999999999999</v>
      </c>
      <c r="BG6" s="34">
        <f t="shared" ref="BG6:BO6" si="7">IF(BG7="",NA(),BG7)</f>
        <v>15.14</v>
      </c>
      <c r="BH6" s="34">
        <f t="shared" si="7"/>
        <v>13.89</v>
      </c>
      <c r="BI6" s="34">
        <f t="shared" si="7"/>
        <v>12.79</v>
      </c>
      <c r="BJ6" s="34">
        <f t="shared" si="7"/>
        <v>12.2</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33.299999999999997</v>
      </c>
      <c r="BR6" s="34">
        <f t="shared" ref="BR6:BZ6" si="8">IF(BR7="",NA(),BR7)</f>
        <v>37.74</v>
      </c>
      <c r="BS6" s="34">
        <f t="shared" si="8"/>
        <v>36.89</v>
      </c>
      <c r="BT6" s="34">
        <f t="shared" si="8"/>
        <v>39.869999999999997</v>
      </c>
      <c r="BU6" s="34">
        <f t="shared" si="8"/>
        <v>40.44</v>
      </c>
      <c r="BV6" s="34">
        <f t="shared" si="8"/>
        <v>41.04</v>
      </c>
      <c r="BW6" s="34">
        <f t="shared" si="8"/>
        <v>41.08</v>
      </c>
      <c r="BX6" s="34">
        <f t="shared" si="8"/>
        <v>41.34</v>
      </c>
      <c r="BY6" s="34">
        <f t="shared" si="8"/>
        <v>40.06</v>
      </c>
      <c r="BZ6" s="34">
        <f t="shared" si="8"/>
        <v>41.25</v>
      </c>
      <c r="CA6" s="33" t="str">
        <f>IF(CA7="","",IF(CA7="-","【-】","【"&amp;SUBSTITUTE(TEXT(CA7,"#,##0.00"),"-","△")&amp;"】"))</f>
        <v>【60.64】</v>
      </c>
      <c r="CB6" s="34">
        <f>IF(CB7="",NA(),CB7)</f>
        <v>307.91000000000003</v>
      </c>
      <c r="CC6" s="34">
        <f t="shared" ref="CC6:CK6" si="9">IF(CC7="",NA(),CC7)</f>
        <v>284.39999999999998</v>
      </c>
      <c r="CD6" s="34">
        <f t="shared" si="9"/>
        <v>287.77</v>
      </c>
      <c r="CE6" s="34">
        <f t="shared" si="9"/>
        <v>278.76</v>
      </c>
      <c r="CF6" s="34">
        <f t="shared" si="9"/>
        <v>268.33</v>
      </c>
      <c r="CG6" s="34">
        <f t="shared" si="9"/>
        <v>357.08</v>
      </c>
      <c r="CH6" s="34">
        <f t="shared" si="9"/>
        <v>378.08</v>
      </c>
      <c r="CI6" s="34">
        <f t="shared" si="9"/>
        <v>357.49</v>
      </c>
      <c r="CJ6" s="34">
        <f t="shared" si="9"/>
        <v>355.22</v>
      </c>
      <c r="CK6" s="34">
        <f t="shared" si="9"/>
        <v>334.48</v>
      </c>
      <c r="CL6" s="33" t="str">
        <f>IF(CL7="","",IF(CL7="-","【-】","【"&amp;SUBSTITUTE(TEXT(CL7,"#,##0.00"),"-","△")&amp;"】"))</f>
        <v>【255.52】</v>
      </c>
      <c r="CM6" s="34">
        <f>IF(CM7="",NA(),CM7)</f>
        <v>39.130000000000003</v>
      </c>
      <c r="CN6" s="34">
        <f t="shared" ref="CN6:CV6" si="10">IF(CN7="",NA(),CN7)</f>
        <v>42.99</v>
      </c>
      <c r="CO6" s="34">
        <f t="shared" si="10"/>
        <v>45.35</v>
      </c>
      <c r="CP6" s="34">
        <f t="shared" si="10"/>
        <v>45.2</v>
      </c>
      <c r="CQ6" s="34">
        <f t="shared" si="10"/>
        <v>46.93</v>
      </c>
      <c r="CR6" s="34">
        <f t="shared" si="10"/>
        <v>45.95</v>
      </c>
      <c r="CS6" s="34">
        <f t="shared" si="10"/>
        <v>44.69</v>
      </c>
      <c r="CT6" s="34">
        <f t="shared" si="10"/>
        <v>44.69</v>
      </c>
      <c r="CU6" s="34">
        <f t="shared" si="10"/>
        <v>42.84</v>
      </c>
      <c r="CV6" s="34">
        <f t="shared" si="10"/>
        <v>40.93</v>
      </c>
      <c r="CW6" s="33" t="str">
        <f>IF(CW7="","",IF(CW7="-","【-】","【"&amp;SUBSTITUTE(TEXT(CW7,"#,##0.00"),"-","△")&amp;"】"))</f>
        <v>【52.49】</v>
      </c>
      <c r="CX6" s="34">
        <f>IF(CX7="",NA(),CX7)</f>
        <v>72.34</v>
      </c>
      <c r="CY6" s="34">
        <f t="shared" ref="CY6:DG6" si="11">IF(CY7="",NA(),CY7)</f>
        <v>77.83</v>
      </c>
      <c r="CZ6" s="34">
        <f t="shared" si="11"/>
        <v>79.88</v>
      </c>
      <c r="DA6" s="34">
        <f t="shared" si="11"/>
        <v>81.81</v>
      </c>
      <c r="DB6" s="34">
        <f t="shared" si="11"/>
        <v>82.52</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112011</v>
      </c>
      <c r="D7" s="36">
        <v>47</v>
      </c>
      <c r="E7" s="36">
        <v>17</v>
      </c>
      <c r="F7" s="36">
        <v>5</v>
      </c>
      <c r="G7" s="36">
        <v>0</v>
      </c>
      <c r="H7" s="36" t="s">
        <v>110</v>
      </c>
      <c r="I7" s="36" t="s">
        <v>111</v>
      </c>
      <c r="J7" s="36" t="s">
        <v>112</v>
      </c>
      <c r="K7" s="36" t="s">
        <v>113</v>
      </c>
      <c r="L7" s="36" t="s">
        <v>114</v>
      </c>
      <c r="M7" s="36" t="s">
        <v>115</v>
      </c>
      <c r="N7" s="37" t="s">
        <v>116</v>
      </c>
      <c r="O7" s="37" t="s">
        <v>117</v>
      </c>
      <c r="P7" s="37">
        <v>0.69</v>
      </c>
      <c r="Q7" s="37">
        <v>100</v>
      </c>
      <c r="R7" s="37">
        <v>2829</v>
      </c>
      <c r="S7" s="37">
        <v>352433</v>
      </c>
      <c r="T7" s="37">
        <v>109.13</v>
      </c>
      <c r="U7" s="37">
        <v>3229.48</v>
      </c>
      <c r="V7" s="37">
        <v>2432</v>
      </c>
      <c r="W7" s="37">
        <v>0.67</v>
      </c>
      <c r="X7" s="37">
        <v>3629.85</v>
      </c>
      <c r="Y7" s="37">
        <v>53.59</v>
      </c>
      <c r="Z7" s="37">
        <v>48.46</v>
      </c>
      <c r="AA7" s="37">
        <v>54.62</v>
      </c>
      <c r="AB7" s="37">
        <v>56.69</v>
      </c>
      <c r="AC7" s="37">
        <v>57.95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18.059999999999999</v>
      </c>
      <c r="BG7" s="37">
        <v>15.14</v>
      </c>
      <c r="BH7" s="37">
        <v>13.89</v>
      </c>
      <c r="BI7" s="37">
        <v>12.79</v>
      </c>
      <c r="BJ7" s="37">
        <v>12.2</v>
      </c>
      <c r="BK7" s="37">
        <v>1117.1099999999999</v>
      </c>
      <c r="BL7" s="37">
        <v>1161.05</v>
      </c>
      <c r="BM7" s="37">
        <v>979.89</v>
      </c>
      <c r="BN7" s="37">
        <v>1051.43</v>
      </c>
      <c r="BO7" s="37">
        <v>982.29</v>
      </c>
      <c r="BP7" s="37">
        <v>814.89</v>
      </c>
      <c r="BQ7" s="37">
        <v>33.299999999999997</v>
      </c>
      <c r="BR7" s="37">
        <v>37.74</v>
      </c>
      <c r="BS7" s="37">
        <v>36.89</v>
      </c>
      <c r="BT7" s="37">
        <v>39.869999999999997</v>
      </c>
      <c r="BU7" s="37">
        <v>40.44</v>
      </c>
      <c r="BV7" s="37">
        <v>41.04</v>
      </c>
      <c r="BW7" s="37">
        <v>41.08</v>
      </c>
      <c r="BX7" s="37">
        <v>41.34</v>
      </c>
      <c r="BY7" s="37">
        <v>40.06</v>
      </c>
      <c r="BZ7" s="37">
        <v>41.25</v>
      </c>
      <c r="CA7" s="37">
        <v>60.64</v>
      </c>
      <c r="CB7" s="37">
        <v>307.91000000000003</v>
      </c>
      <c r="CC7" s="37">
        <v>284.39999999999998</v>
      </c>
      <c r="CD7" s="37">
        <v>287.77</v>
      </c>
      <c r="CE7" s="37">
        <v>278.76</v>
      </c>
      <c r="CF7" s="37">
        <v>268.33</v>
      </c>
      <c r="CG7" s="37">
        <v>357.08</v>
      </c>
      <c r="CH7" s="37">
        <v>378.08</v>
      </c>
      <c r="CI7" s="37">
        <v>357.49</v>
      </c>
      <c r="CJ7" s="37">
        <v>355.22</v>
      </c>
      <c r="CK7" s="37">
        <v>334.48</v>
      </c>
      <c r="CL7" s="37">
        <v>255.52</v>
      </c>
      <c r="CM7" s="37">
        <v>39.130000000000003</v>
      </c>
      <c r="CN7" s="37">
        <v>42.99</v>
      </c>
      <c r="CO7" s="37">
        <v>45.35</v>
      </c>
      <c r="CP7" s="37">
        <v>45.2</v>
      </c>
      <c r="CQ7" s="37">
        <v>46.93</v>
      </c>
      <c r="CR7" s="37">
        <v>45.95</v>
      </c>
      <c r="CS7" s="37">
        <v>44.69</v>
      </c>
      <c r="CT7" s="37">
        <v>44.69</v>
      </c>
      <c r="CU7" s="37">
        <v>42.84</v>
      </c>
      <c r="CV7" s="37">
        <v>40.93</v>
      </c>
      <c r="CW7" s="37">
        <v>52.49</v>
      </c>
      <c r="CX7" s="37">
        <v>72.34</v>
      </c>
      <c r="CY7" s="37">
        <v>77.83</v>
      </c>
      <c r="CZ7" s="37">
        <v>79.88</v>
      </c>
      <c r="DA7" s="37">
        <v>81.81</v>
      </c>
      <c r="DB7" s="37">
        <v>82.52</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2019-01-22T02:26:12Z</cp:lastPrinted>
  <dcterms:created xsi:type="dcterms:W3CDTF">2018-12-03T09:22:34Z</dcterms:created>
  <dcterms:modified xsi:type="dcterms:W3CDTF">2019-01-22T02:46:16Z</dcterms:modified>
  <cp:category/>
</cp:coreProperties>
</file>