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8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C37" i="9"/>
  <c r="BW36" i="9"/>
  <c r="BE36" i="9"/>
  <c r="BW35" i="9"/>
  <c r="BE35" i="9"/>
  <c r="BW34" i="9"/>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AM35" i="9" s="1"/>
  <c r="AM36" i="9" s="1"/>
  <c r="CO34" i="9" l="1"/>
  <c r="CO35" i="9" s="1"/>
  <c r="CO36" i="9" s="1"/>
  <c r="CO37" i="9" s="1"/>
  <c r="CO38" i="9" s="1"/>
</calcChain>
</file>

<file path=xl/sharedStrings.xml><?xml version="1.0" encoding="utf-8"?>
<sst xmlns="http://schemas.openxmlformats.org/spreadsheetml/2006/main" count="1001" uniqueCount="564">
  <si>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</si>
  <si>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</si>
  <si>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</si>
  <si>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</si>
  <si>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</si>
  <si>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</si>
  <si>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</si>
  <si>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</si>
  <si>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</si>
  <si>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</si>
  <si>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</si>
  <si>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</si>
  <si>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</si>
  <si>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</si>
  <si>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</si>
  <si>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</si>
  <si>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</si>
  <si>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</si>
  <si>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</si>
  <si>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</si>
  <si>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</si>
  <si>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</si>
  <si>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</si>
  <si>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</si>
  <si>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</si>
  <si>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</si>
  <si>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</si>
  <si>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</si>
  <si>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</si>
  <si>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</si>
  <si>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</si>
  <si>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</si>
  <si>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</si>
  <si>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</si>
  <si>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</si>
  <si>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</si>
  <si>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</si>
  <si>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</si>
  <si>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</si>
  <si>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</si>
  <si>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</si>
  <si>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</si>
  <si>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</si>
  <si>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</si>
  <si>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</si>
  <si>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</si>
  <si>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</si>
  <si>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</si>
  <si>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</si>
  <si>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</si>
  <si>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</si>
  <si>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</si>
  <si>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</si>
  <si>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</si>
  <si>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</si>
  <si>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</si>
  <si>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</si>
  <si>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</si>
  <si>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</si>
  <si>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</si>
  <si>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</si>
  <si>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</si>
  <si>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</si>
  <si>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</si>
  <si>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</si>
  <si>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</si>
  <si>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</si>
  <si>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</si>
  <si>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</si>
  <si>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</si>
  <si>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</si>
  <si>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</si>
  <si>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</si>
  <si>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</si>
  <si>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</si>
  <si>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</si>
  <si>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</si>
  <si>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</si>
  <si>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</si>
  <si>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</si>
  <si>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</si>
  <si>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</si>
  <si>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</si>
  <si>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所沢市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</si>
  <si>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</si>
  <si>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</si>
  <si>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</si>
  <si>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</si>
  <si>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</si>
  <si>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</si>
  <si>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</si>
  <si>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</si>
  <si>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</si>
  <si>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</si>
  <si>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</si>
  <si>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</si>
  <si>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</si>
  <si>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</si>
  <si>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</si>
  <si>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</si>
  <si>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</si>
  <si>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</si>
  <si>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</si>
  <si>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</si>
  <si>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</si>
  <si>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</si>
  <si>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</si>
  <si>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</si>
  <si>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</si>
  <si>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</si>
  <si>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</si>
  <si>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</si>
  <si>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</si>
  <si>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</si>
  <si>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</si>
  <si>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</si>
  <si>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</si>
  <si>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</si>
  <si>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</si>
  <si>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</si>
  <si>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</si>
  <si>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</si>
  <si>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</si>
  <si>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</si>
  <si>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</si>
  <si>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</si>
  <si>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</si>
  <si>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</si>
  <si>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</si>
  <si>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</si>
  <si>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</si>
  <si>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</si>
  <si>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</si>
  <si>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</si>
  <si>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</si>
  <si>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</si>
  <si>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</si>
  <si>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</si>
  <si>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</si>
  <si>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</si>
  <si>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</si>
  <si>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</si>
  <si>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</si>
  <si>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</si>
  <si>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</si>
  <si>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</si>
  <si>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</si>
  <si>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</si>
  <si>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</si>
  <si>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</si>
  <si>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</si>
  <si>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</si>
  <si>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</si>
  <si>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</si>
  <si>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</si>
  <si>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</si>
  <si>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</si>
  <si>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</si>
  <si>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</si>
  <si>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</si>
  <si>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</si>
  <si>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</si>
  <si>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</si>
  <si>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</si>
  <si>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</si>
  <si>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</si>
  <si>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</si>
  <si>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</si>
  <si>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</si>
  <si>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</si>
  <si>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</si>
  <si>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</si>
  <si>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</si>
  <si>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</si>
  <si>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</si>
  <si>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</si>
  <si>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</si>
  <si>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</si>
  <si>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</si>
  <si>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</si>
  <si>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</si>
  <si>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</si>
  <si>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</si>
  <si>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</si>
  <si>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</si>
  <si>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</si>
  <si>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</si>
  <si>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</si>
  <si>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</si>
  <si>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</si>
  <si>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</si>
  <si>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</si>
  <si>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</si>
  <si>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</si>
  <si>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</si>
  <si>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</si>
  <si>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</si>
  <si>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埼玉県所沢市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</si>
  <si>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</si>
  <si>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</si>
  <si>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</si>
  <si>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</si>
  <si>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</si>
  <si>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</si>
  <si>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</si>
  <si>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</si>
  <si>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</si>
  <si>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</si>
  <si>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</si>
  <si>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</si>
  <si>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</si>
  <si>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</si>
  <si>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</si>
  <si>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</si>
  <si>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</si>
  <si>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</si>
  <si>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</si>
  <si>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</si>
  <si>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</si>
  <si>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</si>
  <si>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</si>
  <si>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</si>
  <si>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</si>
  <si>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</si>
  <si>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</si>
  <si>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</si>
  <si>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</si>
  <si>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</si>
  <si>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</si>
  <si>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</si>
  <si>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</si>
  <si>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</si>
  <si>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</si>
  <si>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</si>
  <si>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</si>
  <si>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</si>
  <si>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</si>
  <si>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</si>
  <si>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</si>
  <si>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</si>
  <si>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</si>
  <si>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</si>
  <si>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</si>
  <si>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</si>
  <si>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</si>
  <si>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</si>
  <si>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</si>
  <si>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</si>
  <si>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</si>
  <si>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</si>
  <si>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</si>
  <si>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</si>
  <si>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</si>
  <si>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</si>
  <si>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</si>
  <si>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</si>
  <si>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</si>
  <si>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</si>
  <si>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</si>
  <si>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</si>
  <si>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</si>
  <si>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</si>
  <si>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</si>
  <si>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</si>
  <si>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</si>
  <si>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</si>
  <si>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</si>
  <si>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</si>
  <si>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</si>
  <si>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</si>
  <si>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</si>
  <si>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</si>
  <si>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</si>
  <si>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</si>
  <si>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</si>
  <si>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</si>
  <si>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</si>
  <si>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</si>
  <si>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</si>
  <si>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</si>
  <si>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</si>
  <si>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</si>
  <si>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</si>
  <si>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</si>
  <si>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</si>
  <si>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</si>
  <si>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</si>
  <si>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</si>
  <si>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</si>
  <si>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</si>
  <si>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</si>
  <si>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</si>
  <si>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</si>
  <si>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</si>
  <si>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</si>
  <si>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</si>
  <si>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</si>
  <si>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</si>
  <si>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</si>
  <si>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</si>
  <si>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</si>
  <si>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</si>
  <si>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</si>
  <si>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</si>
  <si>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</si>
  <si>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</si>
  <si>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</si>
  <si>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</si>
  <si>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</si>
  <si>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</si>
  <si>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</si>
  <si>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</si>
  <si>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</si>
  <si>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</si>
  <si>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</si>
  <si>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</si>
  <si>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</si>
  <si>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</si>
  <si>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</si>
  <si>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</si>
  <si>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</si>
  <si>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</si>
  <si>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</si>
  <si>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</si>
  <si>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</si>
  <si>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</si>
  <si>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</si>
  <si>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</si>
  <si>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</si>
  <si>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</si>
  <si>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</si>
  <si>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</si>
  <si>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</si>
  <si>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</si>
  <si>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</si>
  <si>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</si>
  <si>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</si>
  <si>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</si>
  <si>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</si>
  <si>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</si>
  <si>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</si>
  <si>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</si>
  <si>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</si>
  <si>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</si>
  <si>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</si>
  <si>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</si>
  <si>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埼玉県所沢市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</si>
  <si>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</si>
  <si>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</si>
  <si>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</si>
  <si>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</si>
  <si>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</si>
  <si>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</si>
  <si>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</si>
  <si>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</si>
  <si>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</si>
  <si>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</si>
  <si>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</si>
  <si>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</si>
  <si>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</si>
  <si>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</si>
  <si>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</si>
  <si>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</si>
  <si>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</si>
  <si>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</si>
  <si>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</si>
  <si>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所沢市所沢都市計画事業狭山ヶ丘土地区画整理会計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</si>
  <si>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</si>
  <si>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</si>
  <si>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</si>
  <si>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</si>
  <si>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</si>
  <si>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</si>
  <si>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</si>
  <si>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</si>
  <si>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</si>
  <si>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</si>
  <si>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</si>
  <si>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</si>
  <si>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</si>
  <si>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所沢市交通災害共済特別会計</t>
    <phoneticPr fontId="5"/>
  </si>
  <si>
    <t>所沢市国民健康保険特別会計</t>
    <phoneticPr fontId="5"/>
  </si>
  <si>
    <t>所沢市後期高齢者医療特別会計</t>
    <phoneticPr fontId="5"/>
  </si>
  <si>
    <t>所沢市水道事業会計</t>
    <phoneticPr fontId="5"/>
  </si>
  <si>
    <t>所沢市病院事業会計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</si>
  <si>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</si>
  <si>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</si>
  <si>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</si>
  <si>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</si>
  <si>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</si>
  <si>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</si>
  <si>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</si>
  <si>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</si>
  <si>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</si>
  <si>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</si>
  <si>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</si>
  <si>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</si>
  <si>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</si>
  <si>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</si>
  <si>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</si>
  <si>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</si>
  <si>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</si>
  <si>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</si>
  <si>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</si>
  <si>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</si>
  <si>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</si>
  <si>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</si>
  <si>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</si>
  <si>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</si>
  <si>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</si>
  <si>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</si>
  <si>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</si>
  <si>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</si>
  <si>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</si>
  <si>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</si>
  <si>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</si>
  <si>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</si>
  <si>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</si>
  <si>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</si>
  <si>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</si>
  <si>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</si>
  <si>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</si>
  <si>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</si>
  <si>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</si>
  <si>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</si>
  <si>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</si>
  <si>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</si>
  <si>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</si>
  <si>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</si>
  <si>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</si>
  <si>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</si>
  <si>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</si>
  <si>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</si>
  <si>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</si>
  <si>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</si>
  <si>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所沢市下水道事業会計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</si>
  <si>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</si>
  <si>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</si>
  <si>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</si>
  <si>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</si>
  <si>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</si>
  <si>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</si>
  <si>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</si>
  <si>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</si>
  <si>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</si>
  <si>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</si>
  <si>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</si>
  <si>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</si>
  <si>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</si>
  <si>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</si>
  <si>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</si>
  <si>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</si>
  <si>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</si>
  <si>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</si>
  <si>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</si>
  <si>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</si>
  <si>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</si>
  <si>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</si>
  <si>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</si>
  <si>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</si>
  <si>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</si>
  <si>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</si>
  <si>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</si>
  <si>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</si>
  <si>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</si>
  <si>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</si>
  <si>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</si>
  <si>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</si>
  <si>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</si>
  <si>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</si>
  <si>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</si>
  <si>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</si>
  <si>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</si>
  <si>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</si>
  <si>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</si>
  <si>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</si>
  <si>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</si>
  <si>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</si>
  <si>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</si>
  <si>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</si>
  <si>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</si>
  <si>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</si>
  <si>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</si>
  <si>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</si>
  <si>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</si>
  <si>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</si>
  <si>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</si>
  <si>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</si>
  <si>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</si>
  <si>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</si>
  <si>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</si>
  <si>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</si>
  <si>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</si>
  <si>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</si>
  <si>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</si>
  <si>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</si>
  <si>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</si>
  <si>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</si>
  <si>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</si>
  <si>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</si>
  <si>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</si>
  <si>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</si>
  <si>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</si>
  <si>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</si>
  <si>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</si>
  <si>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</si>
  <si>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</si>
  <si>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</si>
  <si>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</si>
  <si>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</si>
  <si>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</si>
  <si>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</si>
  <si>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</si>
  <si>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</si>
  <si>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</si>
  <si>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</si>
  <si>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</si>
  <si>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</si>
  <si>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</si>
  <si>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</si>
  <si>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</si>
  <si>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1.46</t>
  </si>
  <si>
    <t>所沢市所沢都市計画事業所沢駅西口土地区画整理特別会計</t>
  </si>
  <si>
    <t>▲ 0.00</t>
  </si>
  <si>
    <t>所沢市水道事業会計</t>
  </si>
  <si>
    <t>一般会計</t>
  </si>
  <si>
    <t>所沢市下水道事業特別会計</t>
  </si>
  <si>
    <t>所沢市国民健康保険特別会計</t>
  </si>
  <si>
    <t>▲ 0.27</t>
  </si>
  <si>
    <t>▲ 0.72</t>
  </si>
  <si>
    <t>所沢市介護保険特別会計</t>
  </si>
  <si>
    <t>所沢市病院事業会計</t>
  </si>
  <si>
    <t>所沢市交通災害共済特別会計</t>
  </si>
  <si>
    <t>その他会計（赤字）</t>
  </si>
  <si>
    <t>その他会計（黒字）</t>
  </si>
  <si>
    <t>一般会計</t>
    <phoneticPr fontId="5"/>
  </si>
  <si>
    <t>所沢市所沢都市計画事業所沢駅西口土地区画整理特別会計</t>
    <phoneticPr fontId="5"/>
  </si>
  <si>
    <t>所沢市土地開発公社</t>
    <rPh sb="0" eb="2">
      <t>トコロザワ</t>
    </rPh>
    <rPh sb="2" eb="3">
      <t>シ</t>
    </rPh>
    <rPh sb="3" eb="5">
      <t>トチ</t>
    </rPh>
    <rPh sb="5" eb="7">
      <t>カイハツ</t>
    </rPh>
    <rPh sb="7" eb="9">
      <t>コウシャ</t>
    </rPh>
    <phoneticPr fontId="2"/>
  </si>
  <si>
    <t>▲0</t>
    <phoneticPr fontId="2"/>
  </si>
  <si>
    <t>ワルツ所沢</t>
    <rPh sb="3" eb="5">
      <t>トコロザワ</t>
    </rPh>
    <phoneticPr fontId="2"/>
  </si>
  <si>
    <t>所沢市公共施設管理公社</t>
    <rPh sb="0" eb="2">
      <t>トコロザワ</t>
    </rPh>
    <rPh sb="2" eb="3">
      <t>シ</t>
    </rPh>
    <rPh sb="3" eb="5">
      <t>コウキョウ</t>
    </rPh>
    <rPh sb="5" eb="7">
      <t>シセツ</t>
    </rPh>
    <rPh sb="7" eb="9">
      <t>カンリ</t>
    </rPh>
    <rPh sb="9" eb="11">
      <t>コウシャ</t>
    </rPh>
    <phoneticPr fontId="2"/>
  </si>
  <si>
    <t>所沢市文化振興事業団</t>
    <rPh sb="0" eb="2">
      <t>トコロザワ</t>
    </rPh>
    <rPh sb="2" eb="3">
      <t>シ</t>
    </rPh>
    <rPh sb="3" eb="5">
      <t>ブンカ</t>
    </rPh>
    <rPh sb="5" eb="7">
      <t>シンコウ</t>
    </rPh>
    <rPh sb="7" eb="9">
      <t>ジギョウ</t>
    </rPh>
    <rPh sb="9" eb="10">
      <t>ダン</t>
    </rPh>
    <phoneticPr fontId="2"/>
  </si>
  <si>
    <t>埼玉西部食品流通センター</t>
    <rPh sb="0" eb="2">
      <t>サイタマ</t>
    </rPh>
    <rPh sb="2" eb="4">
      <t>セイブ</t>
    </rPh>
    <rPh sb="4" eb="6">
      <t>ショクヒン</t>
    </rPh>
    <rPh sb="6" eb="8">
      <t>リュウツウ</t>
    </rPh>
    <phoneticPr fontId="2"/>
  </si>
  <si>
    <t>○</t>
    <phoneticPr fontId="2"/>
  </si>
  <si>
    <t>○</t>
  </si>
  <si>
    <t>所沢市介護保険特別会計</t>
    <phoneticPr fontId="5"/>
  </si>
  <si>
    <t>所沢市水道事業会計</t>
    <phoneticPr fontId="5"/>
  </si>
  <si>
    <t>法適用企業</t>
    <phoneticPr fontId="5"/>
  </si>
  <si>
    <t>所沢市下水道事業特別会計</t>
    <phoneticPr fontId="5"/>
  </si>
  <si>
    <t>所沢市病院事業会計</t>
    <phoneticPr fontId="5"/>
  </si>
  <si>
    <t>埼玉西部消防組合</t>
    <rPh sb="0" eb="2">
      <t>サイタマ</t>
    </rPh>
    <rPh sb="2" eb="4">
      <t>セイブ</t>
    </rPh>
    <rPh sb="4" eb="6">
      <t>ショウボウ</t>
    </rPh>
    <rPh sb="6" eb="8">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</si>
  <si>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</si>
  <si>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</si>
  <si>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</si>
  <si>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</si>
  <si>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</si>
  <si>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</si>
  <si>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</si>
  <si>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</si>
  <si>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</si>
  <si>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</si>
  <si>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</si>
  <si>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地方債の新規借入れの増により地方債現在高が増加し、これにより将来負担比率は前年度比増となったが、類似団体との比較では依然として低い水準を保っている。
　また、有形固定資産減価償却率についても、類似団体との比較においては引き続き低い水準を保っているが、前年度からは増加となっている。今後は、将来を見据え、公共施設等総合管理計画において適切に管理していく必要がある。</t>
    <phoneticPr fontId="5"/>
  </si>
  <si>
    <t>実質公債費比率、将来負担比率ともに類似団体と比較して低い値で推移しているが、経年で見ると前年度からは増加した。実質公債費比率の前年度比増の理由は、臨時財政対策債償還額の増である。将来負担比率の前年比増の要因は、27年度までは投資的事業が比較的少なかったことにより、市債の借入れが抑制されてきたが、28年度は福祉施設の新築や既存施設の大規模改修が重なったことにより、市債の借入れが前年度比増となり、将来負担額が前年度比増加したことによるものである。今後数年間は、大規模な施設改修事業や市街地再開発事業がピークを迎え、これに伴い市債の借入れが増加し、指標値は上昇していくことが予測されるが、世代間負担の公平性とのバランスに考慮し、適正な財政運営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</si>
</sst>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19262</c:v>
                </c:pt>
                <c:pt idx="1">
                  <c:v>15776</c:v>
                </c:pt>
                <c:pt idx="2">
                  <c:v>16578</c:v>
                </c:pt>
                <c:pt idx="3">
                  <c:v>18728</c:v>
                </c:pt>
                <c:pt idx="4">
                  <c:v>29595</c:v>
                </c:pt>
              </c:numCache>
            </c:numRef>
          </c:val>
          <c:smooth val="0"/>
        </c:ser>
        <c:dLbls>
          <c:showLegendKey val="0"/>
          <c:showVal val="0"/>
          <c:showCatName val="0"/>
          <c:showSerName val="0"/>
          <c:showPercent val="0"/>
          <c:showBubbleSize val="0"/>
        </c:dLbls>
        <c:marker val="1"/>
        <c:smooth val="0"/>
        <c:axId val="135746304"/>
        <c:axId val="135748224"/>
      </c:lineChart>
      <c:catAx>
        <c:axId val="135746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748224"/>
        <c:crosses val="autoZero"/>
        <c:auto val="1"/>
        <c:lblAlgn val="ctr"/>
        <c:lblOffset val="100"/>
        <c:tickLblSkip val="1"/>
        <c:tickMarkSkip val="1"/>
        <c:noMultiLvlLbl val="0"/>
      </c:catAx>
      <c:valAx>
        <c:axId val="13574822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746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4.4400000000000004</c:v>
                </c:pt>
                <c:pt idx="1">
                  <c:v>6.47</c:v>
                </c:pt>
                <c:pt idx="2">
                  <c:v>6.21</c:v>
                </c:pt>
                <c:pt idx="3">
                  <c:v>7.42</c:v>
                </c:pt>
                <c:pt idx="4">
                  <c:v>5.25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5.56</c:v>
                </c:pt>
                <c:pt idx="1">
                  <c:v>5.48</c:v>
                </c:pt>
                <c:pt idx="2">
                  <c:v>4.32</c:v>
                </c:pt>
                <c:pt idx="3">
                  <c:v>4.3600000000000003</c:v>
                </c:pt>
                <c:pt idx="4">
                  <c:v>6.73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1755776"/>
        <c:axId val="15175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0.53</c:v>
                </c:pt>
                <c:pt idx="1">
                  <c:v>2.11</c:v>
                </c:pt>
                <c:pt idx="2">
                  <c:v>-1.46</c:v>
                </c:pt>
                <c:pt idx="3">
                  <c:v>1.45</c:v>
                </c:pt>
                <c:pt idx="4">
                  <c:v>0.24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1755776"/>
        <c:axId val="151757952"/>
      </c:lineChart>
      <c:catAx>
        <c:axId val="15175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757952"/>
        <c:crosses val="autoZero"/>
        <c:auto val="1"/>
        <c:lblAlgn val="ctr"/>
        <c:lblOffset val="100"/>
        <c:tickLblSkip val="1"/>
        <c:tickMarkSkip val="1"/>
        <c:noMultiLvlLbl val="0"/>
      </c:catAx>
      <c:valAx>
        <c:axId val="15175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75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0.03</c:v>
                </c:pt>
                <c:pt idx="4">
                  <c:v>#N/A</c:v>
                </c:pt>
                <c:pt idx="5">
                  <c:v>0.08</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所沢市交通災害共済特別会計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所沢市病院事業会計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0.73</c:v>
                </c:pt>
                <c:pt idx="2">
                  <c:v>#N/A</c:v>
                </c:pt>
                <c:pt idx="3">
                  <c:v>0.62</c:v>
                </c:pt>
                <c:pt idx="4">
                  <c:v>#N/A</c:v>
                </c:pt>
                <c:pt idx="5">
                  <c:v>0.57999999999999996</c:v>
                </c:pt>
                <c:pt idx="6">
                  <c:v>#N/A</c:v>
                </c:pt>
                <c:pt idx="7">
                  <c:v>0.66</c:v>
                </c:pt>
                <c:pt idx="8">
                  <c:v>#N/A</c:v>
                </c:pt>
                <c:pt idx="9">
                  <c:v>0.66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所沢市介護保険特別会計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0.85</c:v>
                </c:pt>
                <c:pt idx="2">
                  <c:v>#N/A</c:v>
                </c:pt>
                <c:pt idx="3">
                  <c:v>1.21</c:v>
                </c:pt>
                <c:pt idx="4">
                  <c:v>#N/A</c:v>
                </c:pt>
                <c:pt idx="5">
                  <c:v>1.29</c:v>
                </c:pt>
                <c:pt idx="6">
                  <c:v>#N/A</c:v>
                </c:pt>
                <c:pt idx="7">
                  <c:v>1.24</c:v>
                </c:pt>
                <c:pt idx="8">
                  <c:v>#N/A</c:v>
                </c:pt>
                <c:pt idx="9">
                  <c:v>1.53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所沢市国民健康保険特別会計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0.27</c:v>
                </c:pt>
                <c:pt idx="3">
                  <c:v>#N/A</c:v>
                </c:pt>
                <c:pt idx="4">
                  <c:v>0.72</c:v>
                </c:pt>
                <c:pt idx="5">
                  <c:v>#N/A</c:v>
                </c:pt>
                <c:pt idx="6">
                  <c:v>#N/A</c:v>
                </c:pt>
                <c:pt idx="7">
                  <c:v>1.76</c:v>
                </c:pt>
                <c:pt idx="8">
                  <c:v>#N/A</c:v>
                </c:pt>
                <c:pt idx="9">
                  <c:v>2.2599999999999998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所沢市下水道事業特別会計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0.36</c:v>
                </c:pt>
                <c:pt idx="2">
                  <c:v>#N/A</c:v>
                </c:pt>
                <c:pt idx="3">
                  <c:v>2.12</c:v>
                </c:pt>
                <c:pt idx="4">
                  <c:v>#N/A</c:v>
                </c:pt>
                <c:pt idx="5">
                  <c:v>3.18</c:v>
                </c:pt>
                <c:pt idx="6">
                  <c:v>#N/A</c:v>
                </c:pt>
                <c:pt idx="7">
                  <c:v>3.11</c:v>
                </c:pt>
                <c:pt idx="8">
                  <c:v>#N/A</c:v>
                </c:pt>
                <c:pt idx="9">
                  <c:v>3.03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4.43</c:v>
                </c:pt>
                <c:pt idx="2">
                  <c:v>#N/A</c:v>
                </c:pt>
                <c:pt idx="3">
                  <c:v>6.46</c:v>
                </c:pt>
                <c:pt idx="4">
                  <c:v>#N/A</c:v>
                </c:pt>
                <c:pt idx="5">
                  <c:v>6.19</c:v>
                </c:pt>
                <c:pt idx="6">
                  <c:v>#N/A</c:v>
                </c:pt>
                <c:pt idx="7">
                  <c:v>7.41</c:v>
                </c:pt>
                <c:pt idx="8">
                  <c:v>#N/A</c:v>
                </c:pt>
                <c:pt idx="9">
                  <c:v>5.23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所沢市水道事業会計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9.83</c:v>
                </c:pt>
                <c:pt idx="2">
                  <c:v>#N/A</c:v>
                </c:pt>
                <c:pt idx="3">
                  <c:v>10.61</c:v>
                </c:pt>
                <c:pt idx="4">
                  <c:v>#N/A</c:v>
                </c:pt>
                <c:pt idx="5">
                  <c:v>10.41</c:v>
                </c:pt>
                <c:pt idx="6">
                  <c:v>#N/A</c:v>
                </c:pt>
                <c:pt idx="7">
                  <c:v>9.7799999999999994</c:v>
                </c:pt>
                <c:pt idx="8">
                  <c:v>#N/A</c:v>
                </c:pt>
                <c:pt idx="9">
                  <c:v>10.4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所沢市所沢都市計画事業所沢駅西口土地区画整理特別会計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1827584"/>
        <c:axId val="151829120"/>
      </c:barChart>
      <c:catAx>
        <c:axId val="15182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829120"/>
        <c:crosses val="autoZero"/>
        <c:auto val="1"/>
        <c:lblAlgn val="ctr"/>
        <c:lblOffset val="100"/>
        <c:tickLblSkip val="1"/>
        <c:tickMarkSkip val="1"/>
        <c:noMultiLvlLbl val="0"/>
      </c:catAx>
      <c:valAx>
        <c:axId val="15182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82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7206</c:v>
                </c:pt>
                <c:pt idx="5">
                  <c:v>7435</c:v>
                </c:pt>
                <c:pt idx="8">
                  <c:v>7763</c:v>
                </c:pt>
                <c:pt idx="11">
                  <c:v>6915</c:v>
                </c:pt>
                <c:pt idx="14">
                  <c:v>6685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1135</c:v>
                </c:pt>
                <c:pt idx="3">
                  <c:v>231</c:v>
                </c:pt>
                <c:pt idx="6">
                  <c:v>231</c:v>
                </c:pt>
                <c:pt idx="9">
                  <c:v>231</c:v>
                </c:pt>
                <c:pt idx="12">
                  <c:v>231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66</c:v>
                </c:pt>
                <c:pt idx="6">
                  <c:v>89</c:v>
                </c:pt>
                <c:pt idx="9">
                  <c:v>117</c:v>
                </c:pt>
                <c:pt idx="12">
                  <c:v>169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894</c:v>
                </c:pt>
                <c:pt idx="3">
                  <c:v>1345</c:v>
                </c:pt>
                <c:pt idx="6">
                  <c:v>1101</c:v>
                </c:pt>
                <c:pt idx="9">
                  <c:v>1039</c:v>
                </c:pt>
                <c:pt idx="12">
                  <c:v>890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7325</c:v>
                </c:pt>
                <c:pt idx="3">
                  <c:v>6878</c:v>
                </c:pt>
                <c:pt idx="6">
                  <c:v>6815</c:v>
                </c:pt>
                <c:pt idx="9">
                  <c:v>6347</c:v>
                </c:pt>
                <c:pt idx="12">
                  <c:v>6674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2129536"/>
        <c:axId val="152131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2148</c:v>
                </c:pt>
                <c:pt idx="2">
                  <c:v>#N/A</c:v>
                </c:pt>
                <c:pt idx="3">
                  <c:v>#N/A</c:v>
                </c:pt>
                <c:pt idx="4">
                  <c:v>1085</c:v>
                </c:pt>
                <c:pt idx="5">
                  <c:v>#N/A</c:v>
                </c:pt>
                <c:pt idx="6">
                  <c:v>#N/A</c:v>
                </c:pt>
                <c:pt idx="7">
                  <c:v>473</c:v>
                </c:pt>
                <c:pt idx="8">
                  <c:v>#N/A</c:v>
                </c:pt>
                <c:pt idx="9">
                  <c:v>#N/A</c:v>
                </c:pt>
                <c:pt idx="10">
                  <c:v>819</c:v>
                </c:pt>
                <c:pt idx="11">
                  <c:v>#N/A</c:v>
                </c:pt>
                <c:pt idx="12">
                  <c:v>#N/A</c:v>
                </c:pt>
                <c:pt idx="13">
                  <c:v>1279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2129536"/>
        <c:axId val="152131456"/>
      </c:lineChart>
      <c:catAx>
        <c:axId val="15212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131456"/>
        <c:crosses val="autoZero"/>
        <c:auto val="1"/>
        <c:lblAlgn val="ctr"/>
        <c:lblOffset val="100"/>
        <c:tickLblSkip val="1"/>
        <c:tickMarkSkip val="1"/>
        <c:noMultiLvlLbl val="0"/>
      </c:catAx>
      <c:valAx>
        <c:axId val="15213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12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58719</c:v>
                </c:pt>
                <c:pt idx="5">
                  <c:v>57978</c:v>
                </c:pt>
                <c:pt idx="8">
                  <c:v>57031</c:v>
                </c:pt>
                <c:pt idx="11">
                  <c:v>56530</c:v>
                </c:pt>
                <c:pt idx="14">
                  <c:v>54967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17678</c:v>
                </c:pt>
                <c:pt idx="5">
                  <c:v>13715</c:v>
                </c:pt>
                <c:pt idx="8">
                  <c:v>8876</c:v>
                </c:pt>
                <c:pt idx="11">
                  <c:v>7309</c:v>
                </c:pt>
                <c:pt idx="14">
                  <c:v>7514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7544</c:v>
                </c:pt>
                <c:pt idx="5">
                  <c:v>7194</c:v>
                </c:pt>
                <c:pt idx="8">
                  <c:v>9890</c:v>
                </c:pt>
                <c:pt idx="11">
                  <c:v>9341</c:v>
                </c:pt>
                <c:pt idx="14">
                  <c:v>10251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1</c:v>
                </c:pt>
                <c:pt idx="6">
                  <c:v>1</c:v>
                </c:pt>
                <c:pt idx="9">
                  <c:v>2</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12301</c:v>
                </c:pt>
                <c:pt idx="3">
                  <c:v>11319</c:v>
                </c:pt>
                <c:pt idx="6">
                  <c:v>9856</c:v>
                </c:pt>
                <c:pt idx="9">
                  <c:v>8694</c:v>
                </c:pt>
                <c:pt idx="12">
                  <c:v>8457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584</c:v>
                </c:pt>
                <c:pt idx="6">
                  <c:v>834</c:v>
                </c:pt>
                <c:pt idx="9">
                  <c:v>952</c:v>
                </c:pt>
                <c:pt idx="12">
                  <c:v>996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11824</c:v>
                </c:pt>
                <c:pt idx="3">
                  <c:v>8507</c:v>
                </c:pt>
                <c:pt idx="6">
                  <c:v>4267</c:v>
                </c:pt>
                <c:pt idx="9">
                  <c:v>2400</c:v>
                </c:pt>
                <c:pt idx="12">
                  <c:v>2325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4549</c:v>
                </c:pt>
                <c:pt idx="3">
                  <c:v>4446</c:v>
                </c:pt>
                <c:pt idx="6">
                  <c:v>4262</c:v>
                </c:pt>
                <c:pt idx="9">
                  <c:v>4193</c:v>
                </c:pt>
                <c:pt idx="12">
                  <c:v>3738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59268</c:v>
                </c:pt>
                <c:pt idx="3">
                  <c:v>58002</c:v>
                </c:pt>
                <c:pt idx="6">
                  <c:v>57191</c:v>
                </c:pt>
                <c:pt idx="9">
                  <c:v>57243</c:v>
                </c:pt>
                <c:pt idx="12">
                  <c:v>58572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3619072"/>
        <c:axId val="153633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4005</c:v>
                </c:pt>
                <c:pt idx="2">
                  <c:v>#N/A</c:v>
                </c:pt>
                <c:pt idx="3">
                  <c:v>#N/A</c:v>
                </c:pt>
                <c:pt idx="4">
                  <c:v>3973</c:v>
                </c:pt>
                <c:pt idx="5">
                  <c:v>#N/A</c:v>
                </c:pt>
                <c:pt idx="6">
                  <c:v>#N/A</c:v>
                </c:pt>
                <c:pt idx="7">
                  <c:v>613</c:v>
                </c:pt>
                <c:pt idx="8">
                  <c:v>#N/A</c:v>
                </c:pt>
                <c:pt idx="9">
                  <c:v>#N/A</c:v>
                </c:pt>
                <c:pt idx="10">
                  <c:v>304</c:v>
                </c:pt>
                <c:pt idx="11">
                  <c:v>#N/A</c:v>
                </c:pt>
                <c:pt idx="12">
                  <c:v>#N/A</c:v>
                </c:pt>
                <c:pt idx="13">
                  <c:v>1360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3619072"/>
        <c:axId val="153633536"/>
      </c:lineChart>
      <c:catAx>
        <c:axId val="15361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633536"/>
        <c:crosses val="autoZero"/>
        <c:auto val="1"/>
        <c:lblAlgn val="ctr"/>
        <c:lblOffset val="100"/>
        <c:tickLblSkip val="1"/>
        <c:tickMarkSkip val="1"/>
        <c:noMultiLvlLbl val="0"/>
      </c:catAx>
      <c:valAx>
        <c:axId val="15363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61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{17B7F5F8-943E-4492-B496-25444DDDAC00}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{762BEA35-8759-4680-96D3-A82F0F1F9DED}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{E22D99B0-20A2-4672-88A0-618902CD77B8}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{DFD84497-BE9E-4A74-BD01-59E98E870EFE}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{97662DC5-579F-4D3F-9298-B2C10079D25D}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48.9</c:v>
                </c:pt>
                <c:pt idx="4">
                  <c:v>50</c:v>
                </c:pt>
              </c:numCache>
            </c:numRef>
          </c:xVal>
          <c:yVal>
            <c:numRef>
              <c:f>公会計指標分析・財政指標組合せ分析表!$K$51:$O$51</c:f>
              <c:numCache>
                <c:formatCode>#,##0.0;"▲ "#,##0.0</c:formatCode>
                <c:ptCount val="5"/>
                <c:pt idx="3">
                  <c:v>0.5</c:v>
                </c:pt>
                <c:pt idx="4">
                  <c:v>2.5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{F0BE5958-3555-437B-B5F2-CBEB9068E6CA}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{8D46311A-7815-4AD5-8362-447343295951}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{DFAFF687-D68E-476C-B2BC-CCC4EE1E5128}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{4E3B4F64-2F42-4AE2-974C-01CEF632BA1F}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{57B05194-B54A-46CA-A0CD-31D023194712}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pt idx="4">
                  <c:v>57.2</c:v>
                </c:pt>
              </c:numCache>
            </c:numRef>
          </c:xVal>
          <c:yVal>
            <c:numRef>
              <c:f>公会計指標分析・財政指標組合せ分析表!$K$55:$O$55</c:f>
              <c:numCache>
                <c:formatCode>#,##0.0;"▲ "#,##0.0</c:formatCode>
                <c:ptCount val="5"/>
                <c:pt idx="3">
                  <c:v>37.4</c:v>
                </c:pt>
                <c:pt idx="4">
                  <c:v>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3984000"/>
        <c:axId val="154285184"/>
      </c:scatterChart>
      <c:valAx>
        <c:axId val="153984000"/>
        <c:scaling>
          <c:orientation val="minMax"/>
          <c:max val="57.9"/>
          <c:min val="48.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285184"/>
        <c:crosses val="autoZero"/>
        <c:crossBetween val="midCat"/>
      </c:valAx>
      <c:valAx>
        <c:axId val="154285184"/>
        <c:scaling>
          <c:orientation val="minMax"/>
          <c:max val="4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98400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{B6509BA2-0B5B-4B6F-961F-4552D4407141}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{0EE4C23E-7A41-49C6-8ACD-88D50859A573}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{63629E23-AF7F-47B8-B0C7-23D369583906}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974126695175415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{227E9888-206F-48DF-80FC-F17D25F6B6F0}</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2.366965757187328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{6FC3D78C-B11E-45B1-B515-BF126C71D1F0}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5.2</c:v>
                </c:pt>
                <c:pt idx="1">
                  <c:v>3.2</c:v>
                </c:pt>
                <c:pt idx="2">
                  <c:v>2.4</c:v>
                </c:pt>
                <c:pt idx="3">
                  <c:v>1.5</c:v>
                </c:pt>
                <c:pt idx="4">
                  <c:v>1.6</c:v>
                </c:pt>
              </c:numCache>
            </c:numRef>
          </c:xVal>
          <c:yVal>
            <c:numRef>
              <c:f>公会計指標分析・財政指標組合せ分析表!$K$73:$O$73</c:f>
              <c:numCache>
                <c:formatCode>#,##0.0;"▲ "#,##0.0</c:formatCode>
                <c:ptCount val="5"/>
                <c:pt idx="0">
                  <c:v>7.8</c:v>
                </c:pt>
                <c:pt idx="1">
                  <c:v>7.6</c:v>
                </c:pt>
                <c:pt idx="2">
                  <c:v>1.1000000000000001</c:v>
                </c:pt>
                <c:pt idx="3">
                  <c:v>0.5</c:v>
                </c:pt>
                <c:pt idx="4">
                  <c:v>2.5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{FF474022-A5BC-48B7-8C88-1F15B749DA3A}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{D49CD1CD-B2BD-4F8C-89A2-4691EF3163D3}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{B24A990B-CABB-432F-80D3-6421056FFD76}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{BB8FB082-428C-4C37-9BDF-39DFEE83026B}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{19210E77-71CD-4ADF-9BE4-58350B348621}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4303488"/>
        <c:axId val="154555520"/>
      </c:scatterChart>
      <c:valAx>
        <c:axId val="154303488"/>
        <c:scaling>
          <c:orientation val="minMax"/>
          <c:max val="8.9"/>
          <c:min val="1.10000000000000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555520"/>
        <c:crosses val="autoZero"/>
        <c:crossBetween val="midCat"/>
      </c:valAx>
      <c:valAx>
        <c:axId val="154555520"/>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30348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343,993
339,293
72.11
105,566,057
101,940,208
3,077,218
58,635,298
58,572,451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年度の財政力指数は</a:t>
          </a:r>
          <a:r>
            <a:rPr kumimoji="1" lang="en-US" altLang="ja-JP" sz="1200">
              <a:solidFill>
                <a:schemeClr val="dk1"/>
              </a:solidFill>
              <a:effectLst/>
              <a:latin typeface="+mn-lt"/>
              <a:ea typeface="+mn-ea"/>
              <a:cs typeface="+mn-cs"/>
            </a:rPr>
            <a:t>0.96</a:t>
          </a:r>
          <a:r>
            <a:rPr kumimoji="1" lang="ja-JP" altLang="ja-JP" sz="1200">
              <a:solidFill>
                <a:schemeClr val="dk1"/>
              </a:solidFill>
              <a:effectLst/>
              <a:latin typeface="+mn-lt"/>
              <a:ea typeface="+mn-ea"/>
              <a:cs typeface="+mn-cs"/>
            </a:rPr>
            <a:t>となり、前年度</a:t>
          </a:r>
          <a:r>
            <a:rPr kumimoji="1" lang="ja-JP" altLang="en-US" sz="1200">
              <a:solidFill>
                <a:schemeClr val="dk1"/>
              </a:solidFill>
              <a:effectLst/>
              <a:latin typeface="+mn-lt"/>
              <a:ea typeface="+mn-ea"/>
              <a:cs typeface="+mn-cs"/>
            </a:rPr>
            <a:t>と同値となった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年ぶりに普通交付税交付団体となり、</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に</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を割って</a:t>
          </a:r>
          <a:r>
            <a:rPr kumimoji="1" lang="ja-JP" altLang="en-US" sz="1200">
              <a:solidFill>
                <a:schemeClr val="dk1"/>
              </a:solidFill>
              <a:effectLst/>
              <a:latin typeface="+mn-lt"/>
              <a:ea typeface="+mn-ea"/>
              <a:cs typeface="+mn-cs"/>
            </a:rPr>
            <a:t>から</a:t>
          </a:r>
          <a:r>
            <a:rPr kumimoji="1" lang="ja-JP" altLang="ja-JP" sz="1200">
              <a:solidFill>
                <a:schemeClr val="dk1"/>
              </a:solidFill>
              <a:effectLst/>
              <a:latin typeface="+mn-lt"/>
              <a:ea typeface="+mn-ea"/>
              <a:cs typeface="+mn-cs"/>
            </a:rPr>
            <a:t>ほぼ横ばいとなっている。</a:t>
          </a:r>
          <a:endParaRPr lang="ja-JP" altLang="ja-JP" sz="1200">
            <a:effectLst/>
          </a:endParaRPr>
        </a:p>
        <a:p>
          <a:r>
            <a:rPr kumimoji="1" lang="ja-JP" altLang="ja-JP" sz="1200">
              <a:solidFill>
                <a:schemeClr val="dk1"/>
              </a:solidFill>
              <a:effectLst/>
              <a:latin typeface="+mn-lt"/>
              <a:ea typeface="+mn-ea"/>
              <a:cs typeface="+mn-cs"/>
            </a:rPr>
            <a:t>　現状では、堅調な景気に伴</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市税の増収</a:t>
          </a:r>
          <a:r>
            <a:rPr kumimoji="1" lang="ja-JP" altLang="en-US" sz="1200">
              <a:solidFill>
                <a:schemeClr val="dk1"/>
              </a:solidFill>
              <a:effectLst/>
              <a:latin typeface="+mn-lt"/>
              <a:ea typeface="+mn-ea"/>
              <a:cs typeface="+mn-cs"/>
            </a:rPr>
            <a:t>している</a:t>
          </a:r>
          <a:r>
            <a:rPr kumimoji="1" lang="ja-JP" altLang="ja-JP" sz="1200">
              <a:solidFill>
                <a:schemeClr val="dk1"/>
              </a:solidFill>
              <a:effectLst/>
              <a:latin typeface="+mn-lt"/>
              <a:ea typeface="+mn-ea"/>
              <a:cs typeface="+mn-cs"/>
            </a:rPr>
            <a:t>が、今後は、生産年齢人口の減少や社会保障経費の増加</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さらに財政を圧迫することが懸念される。</a:t>
          </a:r>
          <a:endParaRPr lang="ja-JP" altLang="ja-JP" sz="1200">
            <a:effectLst/>
          </a:endParaRPr>
        </a:p>
        <a:p>
          <a:r>
            <a:rPr kumimoji="1" lang="ja-JP" altLang="ja-JP" sz="1200">
              <a:solidFill>
                <a:schemeClr val="dk1"/>
              </a:solidFill>
              <a:effectLst/>
              <a:latin typeface="+mn-lt"/>
              <a:ea typeface="+mn-ea"/>
              <a:cs typeface="+mn-cs"/>
            </a:rPr>
            <a:t>　収納率向上対策など、財源確保の取り組みを進めるとともに、行政の効率化による経常経費の抑制を図り、</a:t>
          </a:r>
          <a:r>
            <a:rPr kumimoji="1" lang="ja-JP" altLang="en-US" sz="1200">
              <a:solidFill>
                <a:schemeClr val="dk1"/>
              </a:solidFill>
              <a:effectLst/>
              <a:latin typeface="+mn-lt"/>
              <a:ea typeface="+mn-ea"/>
              <a:cs typeface="+mn-cs"/>
            </a:rPr>
            <a:t>財政基盤の強化を図っていく</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8" name="直線コネクタ 67"/>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168275</xdr:rowOff>
    </xdr:to>
    <xdr:cxnSp macro="">
      <xdr:nvCxnSpPr>
        <xdr:cNvPr id="71" name="直線コネクタ 70"/>
        <xdr:cNvCxnSpPr/>
      </xdr:nvCxnSpPr>
      <xdr:spPr>
        <a:xfrm flipV="1">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38</xdr:row>
      <xdr:rowOff>168275</xdr:rowOff>
    </xdr:to>
    <xdr:cxnSp macro="">
      <xdr:nvCxnSpPr>
        <xdr:cNvPr id="74" name="直線コネクタ 73"/>
        <xdr:cNvCxnSpPr/>
      </xdr:nvCxnSpPr>
      <xdr:spPr>
        <a:xfrm>
          <a:off x="2336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38</xdr:row>
      <xdr:rowOff>168275</xdr:rowOff>
    </xdr:to>
    <xdr:cxnSp macro="">
      <xdr:nvCxnSpPr>
        <xdr:cNvPr id="77" name="直線コネクタ 76"/>
        <xdr:cNvCxnSpPr/>
      </xdr:nvCxnSpPr>
      <xdr:spPr>
        <a:xfrm>
          <a:off x="1447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117475</xdr:rowOff>
    </xdr:from>
    <xdr:to>
      <xdr:col>3</xdr:col>
      <xdr:colOff>330200</xdr:colOff>
      <xdr:row>39</xdr:row>
      <xdr:rowOff>47625</xdr:rowOff>
    </xdr:to>
    <xdr:sp macro="" textlink="">
      <xdr:nvSpPr>
        <xdr:cNvPr id="93" name="円/楕円 92"/>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57802</xdr:rowOff>
    </xdr:from>
    <xdr:ext cx="762000" cy="259045"/>
    <xdr:sp macro="" textlink="">
      <xdr:nvSpPr>
        <xdr:cNvPr id="94" name="テキスト ボックス 93"/>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年度の経常収支比率は前年度より</a:t>
          </a:r>
          <a:r>
            <a:rPr kumimoji="1" lang="en-US" altLang="ja-JP" sz="1300">
              <a:latin typeface="ＭＳ Ｐゴシック"/>
            </a:rPr>
            <a:t>3.8</a:t>
          </a:r>
          <a:r>
            <a:rPr kumimoji="1" lang="ja-JP" altLang="en-US" sz="1300">
              <a:latin typeface="ＭＳ Ｐゴシック"/>
            </a:rPr>
            <a:t>ポイント上昇し、類似団体や全国・県平均を上回り、財政構造の弾力性を欠く厳しい状況が続いている。</a:t>
          </a:r>
          <a:endParaRPr kumimoji="1" lang="en-US" altLang="ja-JP" sz="1300">
            <a:latin typeface="ＭＳ Ｐゴシック"/>
          </a:endParaRPr>
        </a:p>
        <a:p>
          <a:r>
            <a:rPr kumimoji="1" lang="ja-JP" altLang="en-US" sz="1300">
              <a:latin typeface="ＭＳ Ｐゴシック"/>
            </a:rPr>
            <a:t>　この要因は、地方消費税交付金が約</a:t>
          </a:r>
          <a:r>
            <a:rPr kumimoji="1" lang="en-US" altLang="ja-JP" sz="1300">
              <a:latin typeface="ＭＳ Ｐゴシック"/>
            </a:rPr>
            <a:t>5.8</a:t>
          </a:r>
          <a:r>
            <a:rPr kumimoji="1" lang="ja-JP" altLang="en-US" sz="1300">
              <a:latin typeface="ＭＳ Ｐゴシック"/>
            </a:rPr>
            <a:t>億円、地方交付税が約</a:t>
          </a:r>
          <a:r>
            <a:rPr kumimoji="1" lang="en-US" altLang="ja-JP" sz="1300">
              <a:latin typeface="ＭＳ Ｐゴシック"/>
            </a:rPr>
            <a:t>4.1</a:t>
          </a:r>
          <a:r>
            <a:rPr kumimoji="1" lang="ja-JP" altLang="en-US" sz="1300">
              <a:latin typeface="ＭＳ Ｐゴシック"/>
            </a:rPr>
            <a:t>億円、臨時財政対策債が約</a:t>
          </a:r>
          <a:r>
            <a:rPr kumimoji="1" lang="en-US" altLang="ja-JP" sz="1300">
              <a:latin typeface="ＭＳ Ｐゴシック"/>
            </a:rPr>
            <a:t>8.6</a:t>
          </a:r>
          <a:r>
            <a:rPr kumimoji="1" lang="ja-JP" altLang="en-US" sz="1300">
              <a:latin typeface="ＭＳ Ｐゴシック"/>
            </a:rPr>
            <a:t>億円の減となり、比率の分母となる経常一般財源が前年度から大きく減額となったことによるものである。</a:t>
          </a:r>
          <a:endParaRPr kumimoji="1" lang="en-US" altLang="ja-JP" sz="1300">
            <a:latin typeface="ＭＳ Ｐゴシック"/>
          </a:endParaRPr>
        </a:p>
        <a:p>
          <a:r>
            <a:rPr kumimoji="1" lang="ja-JP" altLang="en-US" sz="1300">
              <a:latin typeface="ＭＳ Ｐゴシック"/>
            </a:rPr>
            <a:t>　当市は、複数の開発事業など、まちの成長戦略に着手している。引き続き、徹底した事業の見直しを実施し、経常経費の削減に取り組むとともに、成長戦略を確実に進めていきながら新たな財源獲得を目指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136144</xdr:rowOff>
    </xdr:from>
    <xdr:to>
      <xdr:col>7</xdr:col>
      <xdr:colOff>152400</xdr:colOff>
      <xdr:row>64</xdr:row>
      <xdr:rowOff>160020</xdr:rowOff>
    </xdr:to>
    <xdr:cxnSp macro="">
      <xdr:nvCxnSpPr>
        <xdr:cNvPr id="129" name="直線コネクタ 128"/>
        <xdr:cNvCxnSpPr/>
      </xdr:nvCxnSpPr>
      <xdr:spPr>
        <a:xfrm>
          <a:off x="4114800" y="10766044"/>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136144</xdr:rowOff>
    </xdr:from>
    <xdr:to>
      <xdr:col>6</xdr:col>
      <xdr:colOff>0</xdr:colOff>
      <xdr:row>64</xdr:row>
      <xdr:rowOff>15240</xdr:rowOff>
    </xdr:to>
    <xdr:cxnSp macro="">
      <xdr:nvCxnSpPr>
        <xdr:cNvPr id="132" name="直線コネクタ 131"/>
        <xdr:cNvCxnSpPr/>
      </xdr:nvCxnSpPr>
      <xdr:spPr>
        <a:xfrm flipV="1">
          <a:off x="3225800" y="1076604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15240</xdr:rowOff>
    </xdr:to>
    <xdr:cxnSp macro="">
      <xdr:nvCxnSpPr>
        <xdr:cNvPr id="135" name="直線コネクタ 134"/>
        <xdr:cNvCxnSpPr/>
      </xdr:nvCxnSpPr>
      <xdr:spPr>
        <a:xfrm>
          <a:off x="2336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63</xdr:row>
      <xdr:rowOff>148082</xdr:rowOff>
    </xdr:to>
    <xdr:cxnSp macro="">
      <xdr:nvCxnSpPr>
        <xdr:cNvPr id="138" name="直線コネクタ 137"/>
        <xdr:cNvCxnSpPr/>
      </xdr:nvCxnSpPr>
      <xdr:spPr>
        <a:xfrm flipV="1">
          <a:off x="1447800" y="109397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48" name="円/楕円 147"/>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49"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85344</xdr:rowOff>
    </xdr:from>
    <xdr:to>
      <xdr:col>6</xdr:col>
      <xdr:colOff>50800</xdr:colOff>
      <xdr:row>63</xdr:row>
      <xdr:rowOff>15494</xdr:rowOff>
    </xdr:to>
    <xdr:sp macro="" textlink="">
      <xdr:nvSpPr>
        <xdr:cNvPr id="150" name="円/楕円 149"/>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51" name="テキスト ボックス 150"/>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2" name="円/楕円 151"/>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3" name="テキスト ボックス 152"/>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4" name="円/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97282</xdr:rowOff>
    </xdr:from>
    <xdr:to>
      <xdr:col>2</xdr:col>
      <xdr:colOff>127000</xdr:colOff>
      <xdr:row>64</xdr:row>
      <xdr:rowOff>27432</xdr:rowOff>
    </xdr:to>
    <xdr:sp macro="" textlink="">
      <xdr:nvSpPr>
        <xdr:cNvPr id="156" name="円/楕円 155"/>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12209</xdr:rowOff>
    </xdr:from>
    <xdr:ext cx="762000" cy="259045"/>
    <xdr:sp macro="" textlink="">
      <xdr:nvSpPr>
        <xdr:cNvPr id="157" name="テキスト ボックス 156"/>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年度はわずかに上昇したが、引き続き</a:t>
          </a:r>
          <a:r>
            <a:rPr kumimoji="1" lang="ja-JP" altLang="ja-JP" sz="1200">
              <a:solidFill>
                <a:schemeClr val="dk1"/>
              </a:solidFill>
              <a:effectLst/>
              <a:latin typeface="+mn-lt"/>
              <a:ea typeface="+mn-ea"/>
              <a:cs typeface="+mn-cs"/>
            </a:rPr>
            <a:t>類似団体や全国・県平均</a:t>
          </a:r>
          <a:r>
            <a:rPr kumimoji="1" lang="ja-JP" altLang="en-US" sz="1300">
              <a:latin typeface="ＭＳ Ｐゴシック"/>
            </a:rPr>
            <a:t>を下回っている。前年度からわずかに増加となった要因としては、人件費は減となったものの、「こどもと福祉の未来館」の開館や民間委託化の推進に伴い、物件費が増額となったことで、総額として増にシフトしたことによるものである。</a:t>
          </a:r>
          <a:endParaRPr kumimoji="1" lang="en-US" altLang="ja-JP" sz="1300">
            <a:latin typeface="ＭＳ Ｐゴシック"/>
          </a:endParaRPr>
        </a:p>
        <a:p>
          <a:r>
            <a:rPr kumimoji="1" lang="ja-JP" altLang="en-US" sz="1300">
              <a:latin typeface="ＭＳ Ｐゴシック"/>
            </a:rPr>
            <a:t>　引き続き、適正な定員管理を行っていくとともに、官民の連携による新たな手法の導入などにより、経費の節減を図っていく。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111847</xdr:rowOff>
    </xdr:from>
    <xdr:to>
      <xdr:col>7</xdr:col>
      <xdr:colOff>152400</xdr:colOff>
      <xdr:row>81</xdr:row>
      <xdr:rowOff>120655</xdr:rowOff>
    </xdr:to>
    <xdr:cxnSp macro="">
      <xdr:nvCxnSpPr>
        <xdr:cNvPr id="192" name="直線コネクタ 191"/>
        <xdr:cNvCxnSpPr/>
      </xdr:nvCxnSpPr>
      <xdr:spPr>
        <a:xfrm>
          <a:off x="4114800" y="13999297"/>
          <a:ext cx="8382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111847</xdr:rowOff>
    </xdr:from>
    <xdr:to>
      <xdr:col>6</xdr:col>
      <xdr:colOff>0</xdr:colOff>
      <xdr:row>81</xdr:row>
      <xdr:rowOff>115226</xdr:rowOff>
    </xdr:to>
    <xdr:cxnSp macro="">
      <xdr:nvCxnSpPr>
        <xdr:cNvPr id="195" name="直線コネクタ 194"/>
        <xdr:cNvCxnSpPr/>
      </xdr:nvCxnSpPr>
      <xdr:spPr>
        <a:xfrm flipV="1">
          <a:off x="3225800" y="13999297"/>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47862</xdr:rowOff>
    </xdr:from>
    <xdr:to>
      <xdr:col>4</xdr:col>
      <xdr:colOff>482600</xdr:colOff>
      <xdr:row>81</xdr:row>
      <xdr:rowOff>115226</xdr:rowOff>
    </xdr:to>
    <xdr:cxnSp macro="">
      <xdr:nvCxnSpPr>
        <xdr:cNvPr id="198" name="直線コネクタ 197"/>
        <xdr:cNvCxnSpPr/>
      </xdr:nvCxnSpPr>
      <xdr:spPr>
        <a:xfrm>
          <a:off x="2336800" y="13935312"/>
          <a:ext cx="889000" cy="6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47862</xdr:rowOff>
    </xdr:from>
    <xdr:to>
      <xdr:col>3</xdr:col>
      <xdr:colOff>279400</xdr:colOff>
      <xdr:row>82</xdr:row>
      <xdr:rowOff>87550</xdr:rowOff>
    </xdr:to>
    <xdr:cxnSp macro="">
      <xdr:nvCxnSpPr>
        <xdr:cNvPr id="201" name="直線コネクタ 200"/>
        <xdr:cNvCxnSpPr/>
      </xdr:nvCxnSpPr>
      <xdr:spPr>
        <a:xfrm flipV="1">
          <a:off x="1447800" y="13935312"/>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69855</xdr:rowOff>
    </xdr:from>
    <xdr:to>
      <xdr:col>7</xdr:col>
      <xdr:colOff>203200</xdr:colOff>
      <xdr:row>82</xdr:row>
      <xdr:rowOff>5</xdr:rowOff>
    </xdr:to>
    <xdr:sp macro="" textlink="">
      <xdr:nvSpPr>
        <xdr:cNvPr id="211" name="円/楕円 210"/>
        <xdr:cNvSpPr/>
      </xdr:nvSpPr>
      <xdr:spPr>
        <a:xfrm>
          <a:off x="4902200" y="139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86382</xdr:rowOff>
    </xdr:from>
    <xdr:ext cx="762000" cy="259045"/>
    <xdr:sp macro="" textlink="">
      <xdr:nvSpPr>
        <xdr:cNvPr id="212" name="人件費・物件費等の状況該当値テキスト"/>
        <xdr:cNvSpPr txBox="1"/>
      </xdr:nvSpPr>
      <xdr:spPr>
        <a:xfrm>
          <a:off x="5041900" y="1380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90,316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61047</xdr:rowOff>
    </xdr:from>
    <xdr:to>
      <xdr:col>6</xdr:col>
      <xdr:colOff>50800</xdr:colOff>
      <xdr:row>81</xdr:row>
      <xdr:rowOff>162647</xdr:rowOff>
    </xdr:to>
    <xdr:sp macro="" textlink="">
      <xdr:nvSpPr>
        <xdr:cNvPr id="213" name="円/楕円 212"/>
        <xdr:cNvSpPr/>
      </xdr:nvSpPr>
      <xdr:spPr>
        <a:xfrm>
          <a:off x="4064000" y="139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1374</xdr:rowOff>
    </xdr:from>
    <xdr:ext cx="736600" cy="259045"/>
    <xdr:sp macro="" textlink="">
      <xdr:nvSpPr>
        <xdr:cNvPr id="214" name="テキスト ボックス 213"/>
        <xdr:cNvSpPr txBox="1"/>
      </xdr:nvSpPr>
      <xdr:spPr>
        <a:xfrm>
          <a:off x="3733800" y="1371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64426</xdr:rowOff>
    </xdr:from>
    <xdr:to>
      <xdr:col>4</xdr:col>
      <xdr:colOff>533400</xdr:colOff>
      <xdr:row>81</xdr:row>
      <xdr:rowOff>166026</xdr:rowOff>
    </xdr:to>
    <xdr:sp macro="" textlink="">
      <xdr:nvSpPr>
        <xdr:cNvPr id="215" name="円/楕円 214"/>
        <xdr:cNvSpPr/>
      </xdr:nvSpPr>
      <xdr:spPr>
        <a:xfrm>
          <a:off x="3175000" y="139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4753</xdr:rowOff>
    </xdr:from>
    <xdr:ext cx="762000" cy="259045"/>
    <xdr:sp macro="" textlink="">
      <xdr:nvSpPr>
        <xdr:cNvPr id="216" name="テキスト ボックス 215"/>
        <xdr:cNvSpPr txBox="1"/>
      </xdr:nvSpPr>
      <xdr:spPr>
        <a:xfrm>
          <a:off x="2844800" y="137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90,046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168512</xdr:rowOff>
    </xdr:from>
    <xdr:to>
      <xdr:col>3</xdr:col>
      <xdr:colOff>330200</xdr:colOff>
      <xdr:row>81</xdr:row>
      <xdr:rowOff>98662</xdr:rowOff>
    </xdr:to>
    <xdr:sp macro="" textlink="">
      <xdr:nvSpPr>
        <xdr:cNvPr id="217" name="円/楕円 216"/>
        <xdr:cNvSpPr/>
      </xdr:nvSpPr>
      <xdr:spPr>
        <a:xfrm>
          <a:off x="2286000" y="138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108839</xdr:rowOff>
    </xdr:from>
    <xdr:ext cx="762000" cy="259045"/>
    <xdr:sp macro="" textlink="">
      <xdr:nvSpPr>
        <xdr:cNvPr id="218" name="テキスト ボックス 217"/>
        <xdr:cNvSpPr txBox="1"/>
      </xdr:nvSpPr>
      <xdr:spPr>
        <a:xfrm>
          <a:off x="1955800" y="136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86,696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36750</xdr:rowOff>
    </xdr:from>
    <xdr:to>
      <xdr:col>2</xdr:col>
      <xdr:colOff>127000</xdr:colOff>
      <xdr:row>82</xdr:row>
      <xdr:rowOff>138350</xdr:rowOff>
    </xdr:to>
    <xdr:sp macro="" textlink="">
      <xdr:nvSpPr>
        <xdr:cNvPr id="219" name="円/楕円 218"/>
        <xdr:cNvSpPr/>
      </xdr:nvSpPr>
      <xdr:spPr>
        <a:xfrm>
          <a:off x="1397000" y="140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148527</xdr:rowOff>
    </xdr:from>
    <xdr:ext cx="762000" cy="259045"/>
    <xdr:sp macro="" textlink="">
      <xdr:nvSpPr>
        <xdr:cNvPr id="220" name="テキスト ボックス 219"/>
        <xdr:cNvSpPr txBox="1"/>
      </xdr:nvSpPr>
      <xdr:spPr>
        <a:xfrm>
          <a:off x="1066800" y="1386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前年度の</a:t>
          </a:r>
          <a:r>
            <a:rPr kumimoji="1" lang="en-US" altLang="ja-JP" sz="1200">
              <a:solidFill>
                <a:schemeClr val="dk1"/>
              </a:solidFill>
              <a:effectLst/>
              <a:latin typeface="+mn-lt"/>
              <a:ea typeface="+mn-ea"/>
              <a:cs typeface="+mn-cs"/>
            </a:rPr>
            <a:t>101.3</a:t>
          </a:r>
          <a:r>
            <a:rPr kumimoji="1" lang="ja-JP" altLang="ja-JP" sz="1200">
              <a:solidFill>
                <a:schemeClr val="dk1"/>
              </a:solidFill>
              <a:effectLst/>
              <a:latin typeface="+mn-lt"/>
              <a:ea typeface="+mn-ea"/>
              <a:cs typeface="+mn-cs"/>
            </a:rPr>
            <a:t>から</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ポイント増の</a:t>
          </a:r>
          <a:r>
            <a:rPr kumimoji="1" lang="en-US" altLang="ja-JP" sz="1200">
              <a:solidFill>
                <a:schemeClr val="dk1"/>
              </a:solidFill>
              <a:effectLst/>
              <a:latin typeface="+mn-lt"/>
              <a:ea typeface="+mn-ea"/>
              <a:cs typeface="+mn-cs"/>
            </a:rPr>
            <a:t>101.4</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増加の</a:t>
          </a:r>
          <a:r>
            <a:rPr kumimoji="1" lang="ja-JP" altLang="en-US" sz="1200">
              <a:solidFill>
                <a:schemeClr val="dk1"/>
              </a:solidFill>
              <a:effectLst/>
              <a:latin typeface="+mn-lt"/>
              <a:ea typeface="+mn-ea"/>
              <a:cs typeface="+mn-cs"/>
            </a:rPr>
            <a:t>主な</a:t>
          </a:r>
          <a:r>
            <a:rPr kumimoji="1" lang="ja-JP" altLang="ja-JP" sz="1200">
              <a:solidFill>
                <a:schemeClr val="dk1"/>
              </a:solidFill>
              <a:effectLst/>
              <a:latin typeface="+mn-lt"/>
              <a:ea typeface="+mn-ea"/>
              <a:cs typeface="+mn-cs"/>
            </a:rPr>
            <a:t>要因は、大卒２０年から２５年未満、高卒２５年から３５年未満の職員の平均給与が上がったこと</a:t>
          </a:r>
          <a:r>
            <a:rPr kumimoji="1" lang="ja-JP" altLang="en-US" sz="1200">
              <a:solidFill>
                <a:schemeClr val="dk1"/>
              </a:solidFill>
              <a:effectLst/>
              <a:latin typeface="+mn-lt"/>
              <a:ea typeface="+mn-ea"/>
              <a:cs typeface="+mn-cs"/>
            </a:rPr>
            <a:t>によるものである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職員給与については国に準じた給与改定を行い、給与水準の引下げや給与構造改革における経過措置額の段階的引き下げの実施により給与費の削減を図っている。今後も引き続き給与の適正化に努める。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1" name="直線コネクタ 250"/>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2"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3" name="直線コネクタ 252"/>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133350</xdr:rowOff>
    </xdr:to>
    <xdr:cxnSp macro="">
      <xdr:nvCxnSpPr>
        <xdr:cNvPr id="256" name="直線コネクタ 255"/>
        <xdr:cNvCxnSpPr/>
      </xdr:nvCxnSpPr>
      <xdr:spPr>
        <a:xfrm>
          <a:off x="16179800" y="143522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7" name="給与水準   （国との比較）平均値テキスト"/>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8" name="フローチャート : 判断 257"/>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84</xdr:row>
      <xdr:rowOff>7862</xdr:rowOff>
    </xdr:to>
    <xdr:cxnSp macro="">
      <xdr:nvCxnSpPr>
        <xdr:cNvPr id="259" name="直線コネクタ 258"/>
        <xdr:cNvCxnSpPr/>
      </xdr:nvCxnSpPr>
      <xdr:spPr>
        <a:xfrm flipV="1">
          <a:off x="15290800" y="1435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0" name="フローチャート : 判断 259"/>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1" name="テキスト ボックス 260"/>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7862</xdr:rowOff>
    </xdr:to>
    <xdr:cxnSp macro="">
      <xdr:nvCxnSpPr>
        <xdr:cNvPr id="262" name="直線コネクタ 261"/>
        <xdr:cNvCxnSpPr/>
      </xdr:nvCxnSpPr>
      <xdr:spPr>
        <a:xfrm>
          <a:off x="14401800" y="143866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3" name="フローチャート : 判断 262"/>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4" name="テキスト ボックス 26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89</xdr:row>
      <xdr:rowOff>69850</xdr:rowOff>
    </xdr:to>
    <xdr:cxnSp macro="">
      <xdr:nvCxnSpPr>
        <xdr:cNvPr id="265" name="直線コネクタ 264"/>
        <xdr:cNvCxnSpPr/>
      </xdr:nvCxnSpPr>
      <xdr:spPr>
        <a:xfrm flipV="1">
          <a:off x="13512800" y="14386682"/>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8" name="フローチャート : 判断 267"/>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9" name="テキスト ボックス 268"/>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6"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7" name="円/楕円 276"/>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78" name="テキスト ボックス 277"/>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79" name="円/楕円 278"/>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80" name="テキスト ボックス 279"/>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1" name="円/楕円 280"/>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20459</xdr:rowOff>
    </xdr:from>
    <xdr:ext cx="762000" cy="259045"/>
    <xdr:sp macro="" textlink="">
      <xdr:nvSpPr>
        <xdr:cNvPr id="282" name="テキスト ボックス 281"/>
        <xdr:cNvSpPr txBox="1"/>
      </xdr:nvSpPr>
      <xdr:spPr>
        <a:xfrm>
          <a:off x="14020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4" name="テキスト ボックス 283"/>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「所沢市定員管理計画」に基づき、民間委託化を推進したことで、類似団体平均を下回っている。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同計画において、職員数を増やさないとした職員規模の維持を、今後の方針として掲げている。</a:t>
          </a:r>
          <a:r>
            <a:rPr kumimoji="1" lang="ja-JP" altLang="ja-JP" sz="1200">
              <a:solidFill>
                <a:schemeClr val="dk1"/>
              </a:solidFill>
              <a:effectLst/>
              <a:latin typeface="+mn-lt"/>
              <a:ea typeface="+mn-ea"/>
              <a:cs typeface="+mn-cs"/>
            </a:rPr>
            <a:t>将来的な職員の年齢構成、人材の確保を考慮しながら、部分最適でなく全体最適を基本とした定員管理を行っていく。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125367</xdr:rowOff>
    </xdr:from>
    <xdr:to>
      <xdr:col>24</xdr:col>
      <xdr:colOff>558800</xdr:colOff>
      <xdr:row>60</xdr:row>
      <xdr:rowOff>128815</xdr:rowOff>
    </xdr:to>
    <xdr:cxnSp macro="">
      <xdr:nvCxnSpPr>
        <xdr:cNvPr id="321" name="直線コネクタ 320"/>
        <xdr:cNvCxnSpPr/>
      </xdr:nvCxnSpPr>
      <xdr:spPr>
        <a:xfrm flipV="1">
          <a:off x="16179800" y="10412367"/>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2"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97790</xdr:rowOff>
    </xdr:from>
    <xdr:to>
      <xdr:col>23</xdr:col>
      <xdr:colOff>406400</xdr:colOff>
      <xdr:row>60</xdr:row>
      <xdr:rowOff>128815</xdr:rowOff>
    </xdr:to>
    <xdr:cxnSp macro="">
      <xdr:nvCxnSpPr>
        <xdr:cNvPr id="324" name="直線コネクタ 323"/>
        <xdr:cNvCxnSpPr/>
      </xdr:nvCxnSpPr>
      <xdr:spPr>
        <a:xfrm>
          <a:off x="15290800" y="103847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6" name="テキスト ボックス 325"/>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94343</xdr:rowOff>
    </xdr:from>
    <xdr:to>
      <xdr:col>22</xdr:col>
      <xdr:colOff>203200</xdr:colOff>
      <xdr:row>60</xdr:row>
      <xdr:rowOff>97790</xdr:rowOff>
    </xdr:to>
    <xdr:cxnSp macro="">
      <xdr:nvCxnSpPr>
        <xdr:cNvPr id="327" name="直線コネクタ 326"/>
        <xdr:cNvCxnSpPr/>
      </xdr:nvCxnSpPr>
      <xdr:spPr>
        <a:xfrm>
          <a:off x="14401800" y="1038134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9" name="テキスト ボックス 328"/>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80554</xdr:rowOff>
    </xdr:from>
    <xdr:to>
      <xdr:col>21</xdr:col>
      <xdr:colOff>0</xdr:colOff>
      <xdr:row>60</xdr:row>
      <xdr:rowOff>94343</xdr:rowOff>
    </xdr:to>
    <xdr:cxnSp macro="">
      <xdr:nvCxnSpPr>
        <xdr:cNvPr id="330" name="直線コネクタ 329"/>
        <xdr:cNvCxnSpPr/>
      </xdr:nvCxnSpPr>
      <xdr:spPr>
        <a:xfrm>
          <a:off x="13512800" y="103675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2" name="テキスト ボックス 331"/>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4" name="テキスト ボックス 333"/>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40" name="円/楕円 339"/>
        <xdr:cNvSpPr/>
      </xdr:nvSpPr>
      <xdr:spPr>
        <a:xfrm>
          <a:off x="16967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91094</xdr:rowOff>
    </xdr:from>
    <xdr:ext cx="762000" cy="259045"/>
    <xdr:sp macro="" textlink="">
      <xdr:nvSpPr>
        <xdr:cNvPr id="341" name="定員管理の状況該当値テキスト"/>
        <xdr:cNvSpPr txBox="1"/>
      </xdr:nvSpPr>
      <xdr:spPr>
        <a:xfrm>
          <a:off x="17106900" y="102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78015</xdr:rowOff>
    </xdr:from>
    <xdr:to>
      <xdr:col>23</xdr:col>
      <xdr:colOff>457200</xdr:colOff>
      <xdr:row>61</xdr:row>
      <xdr:rowOff>8165</xdr:rowOff>
    </xdr:to>
    <xdr:sp macro="" textlink="">
      <xdr:nvSpPr>
        <xdr:cNvPr id="342" name="円/楕円 341"/>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18342</xdr:rowOff>
    </xdr:from>
    <xdr:ext cx="736600" cy="259045"/>
    <xdr:sp macro="" textlink="">
      <xdr:nvSpPr>
        <xdr:cNvPr id="343" name="テキスト ボックス 342"/>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46990</xdr:rowOff>
    </xdr:from>
    <xdr:to>
      <xdr:col>22</xdr:col>
      <xdr:colOff>254000</xdr:colOff>
      <xdr:row>60</xdr:row>
      <xdr:rowOff>148590</xdr:rowOff>
    </xdr:to>
    <xdr:sp macro="" textlink="">
      <xdr:nvSpPr>
        <xdr:cNvPr id="344" name="円/楕円 343"/>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158767</xdr:rowOff>
    </xdr:from>
    <xdr:ext cx="762000" cy="259045"/>
    <xdr:sp macro="" textlink="">
      <xdr:nvSpPr>
        <xdr:cNvPr id="345" name="テキスト ボックス 344"/>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43543</xdr:rowOff>
    </xdr:from>
    <xdr:to>
      <xdr:col>21</xdr:col>
      <xdr:colOff>50800</xdr:colOff>
      <xdr:row>60</xdr:row>
      <xdr:rowOff>145143</xdr:rowOff>
    </xdr:to>
    <xdr:sp macro="" textlink="">
      <xdr:nvSpPr>
        <xdr:cNvPr id="346" name="円/楕円 345"/>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155320</xdr:rowOff>
    </xdr:from>
    <xdr:ext cx="762000" cy="259045"/>
    <xdr:sp macro="" textlink="">
      <xdr:nvSpPr>
        <xdr:cNvPr id="347" name="テキスト ボックス 346"/>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29754</xdr:rowOff>
    </xdr:from>
    <xdr:to>
      <xdr:col>19</xdr:col>
      <xdr:colOff>533400</xdr:colOff>
      <xdr:row>60</xdr:row>
      <xdr:rowOff>131354</xdr:rowOff>
    </xdr:to>
    <xdr:sp macro="" textlink="">
      <xdr:nvSpPr>
        <xdr:cNvPr id="348" name="円/楕円 347"/>
        <xdr:cNvSpPr/>
      </xdr:nvSpPr>
      <xdr:spPr>
        <a:xfrm>
          <a:off x="13462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141531</xdr:rowOff>
    </xdr:from>
    <xdr:ext cx="762000" cy="259045"/>
    <xdr:sp macro="" textlink="">
      <xdr:nvSpPr>
        <xdr:cNvPr id="349" name="テキスト ボックス 348"/>
        <xdr:cNvSpPr txBox="1"/>
      </xdr:nvSpPr>
      <xdr:spPr>
        <a:xfrm>
          <a:off x="13131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前年度</a:t>
          </a:r>
          <a:r>
            <a:rPr kumimoji="1" lang="ja-JP" altLang="ja-JP" sz="1200">
              <a:solidFill>
                <a:schemeClr val="dk1"/>
              </a:solidFill>
              <a:effectLst/>
              <a:latin typeface="+mn-lt"/>
              <a:ea typeface="+mn-ea"/>
              <a:cs typeface="+mn-cs"/>
            </a:rPr>
            <a:t>より</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ポイント上昇したが、類似団体や全国・県平均との比較</a:t>
          </a:r>
          <a:r>
            <a:rPr kumimoji="1" lang="ja-JP" altLang="en-US" sz="1200">
              <a:solidFill>
                <a:schemeClr val="dk1"/>
              </a:solidFill>
              <a:effectLst/>
              <a:latin typeface="+mn-lt"/>
              <a:ea typeface="+mn-ea"/>
              <a:cs typeface="+mn-cs"/>
            </a:rPr>
            <a:t>では</a:t>
          </a:r>
          <a:r>
            <a:rPr kumimoji="1" lang="ja-JP" altLang="ja-JP" sz="1200">
              <a:solidFill>
                <a:schemeClr val="dk1"/>
              </a:solidFill>
              <a:effectLst/>
              <a:latin typeface="+mn-lt"/>
              <a:ea typeface="+mn-ea"/>
              <a:cs typeface="+mn-cs"/>
            </a:rPr>
            <a:t>低い</a:t>
          </a:r>
          <a:r>
            <a:rPr kumimoji="1" lang="ja-JP" altLang="en-US" sz="1200">
              <a:solidFill>
                <a:schemeClr val="dk1"/>
              </a:solidFill>
              <a:effectLst/>
              <a:latin typeface="+mn-lt"/>
              <a:ea typeface="+mn-ea"/>
              <a:cs typeface="+mn-cs"/>
            </a:rPr>
            <a:t>水準</a:t>
          </a:r>
          <a:r>
            <a:rPr kumimoji="1" lang="ja-JP" altLang="ja-JP" sz="1200">
              <a:solidFill>
                <a:schemeClr val="dk1"/>
              </a:solidFill>
              <a:effectLst/>
              <a:latin typeface="+mn-lt"/>
              <a:ea typeface="+mn-ea"/>
              <a:cs typeface="+mn-cs"/>
            </a:rPr>
            <a:t>を維持している。</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年度元利償還金の額の増により、</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年度単年度の比率が上昇し、直近三ヵ年で示す当該比率も上昇した。</a:t>
          </a:r>
          <a:endParaRPr lang="ja-JP" altLang="ja-JP" sz="1200">
            <a:effectLst/>
          </a:endParaRPr>
        </a:p>
        <a:p>
          <a:r>
            <a:rPr kumimoji="1" lang="ja-JP" altLang="ja-JP" sz="1200">
              <a:solidFill>
                <a:schemeClr val="dk1"/>
              </a:solidFill>
              <a:effectLst/>
              <a:latin typeface="+mn-lt"/>
              <a:ea typeface="+mn-ea"/>
              <a:cs typeface="+mn-cs"/>
            </a:rPr>
            <a:t>　今後、市街地再開発や施設の大規模改修等、投資的経費の増加が見込まれ、これに伴い財源としての地方債の借入れも増加が見込まれるなか、事業実施の適正化を図るとともに、償還年数や据置年数等の借入方法の適正化により償還額の平準化を図り、引き続き適正な比率の水準を維持し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39</xdr:row>
      <xdr:rowOff>24977</xdr:rowOff>
    </xdr:to>
    <xdr:cxnSp macro="">
      <xdr:nvCxnSpPr>
        <xdr:cNvPr id="382" name="直線コネクタ 381"/>
        <xdr:cNvCxnSpPr/>
      </xdr:nvCxnSpPr>
      <xdr:spPr>
        <a:xfrm>
          <a:off x="16179800" y="67034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3"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39</xdr:row>
      <xdr:rowOff>89323</xdr:rowOff>
    </xdr:to>
    <xdr:cxnSp macro="">
      <xdr:nvCxnSpPr>
        <xdr:cNvPr id="385" name="直線コネクタ 384"/>
        <xdr:cNvCxnSpPr/>
      </xdr:nvCxnSpPr>
      <xdr:spPr>
        <a:xfrm flipV="1">
          <a:off x="15290800" y="67034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7" name="テキスト ボックス 38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89323</xdr:rowOff>
    </xdr:from>
    <xdr:to>
      <xdr:col>22</xdr:col>
      <xdr:colOff>203200</xdr:colOff>
      <xdr:row>39</xdr:row>
      <xdr:rowOff>153670</xdr:rowOff>
    </xdr:to>
    <xdr:cxnSp macro="">
      <xdr:nvCxnSpPr>
        <xdr:cNvPr id="388" name="直線コネクタ 387"/>
        <xdr:cNvCxnSpPr/>
      </xdr:nvCxnSpPr>
      <xdr:spPr>
        <a:xfrm flipV="1">
          <a:off x="14401800" y="67758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143087</xdr:rowOff>
    </xdr:to>
    <xdr:cxnSp macro="">
      <xdr:nvCxnSpPr>
        <xdr:cNvPr id="391" name="直線コネクタ 390"/>
        <xdr:cNvCxnSpPr/>
      </xdr:nvCxnSpPr>
      <xdr:spPr>
        <a:xfrm flipV="1">
          <a:off x="13512800" y="68402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3" name="テキスト ボックス 392"/>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5" name="テキスト ボックス 394"/>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145627</xdr:rowOff>
    </xdr:from>
    <xdr:to>
      <xdr:col>24</xdr:col>
      <xdr:colOff>609600</xdr:colOff>
      <xdr:row>39</xdr:row>
      <xdr:rowOff>75777</xdr:rowOff>
    </xdr:to>
    <xdr:sp macro="" textlink="">
      <xdr:nvSpPr>
        <xdr:cNvPr id="401" name="円/楕円 400"/>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162154</xdr:rowOff>
    </xdr:from>
    <xdr:ext cx="762000" cy="259045"/>
    <xdr:sp macro="" textlink="">
      <xdr:nvSpPr>
        <xdr:cNvPr id="402" name="公債費負担の状況該当値テキスト"/>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403" name="円/楕円 402"/>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404" name="テキスト ボックス 403"/>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38523</xdr:rowOff>
    </xdr:from>
    <xdr:to>
      <xdr:col>22</xdr:col>
      <xdr:colOff>254000</xdr:colOff>
      <xdr:row>39</xdr:row>
      <xdr:rowOff>140123</xdr:rowOff>
    </xdr:to>
    <xdr:sp macro="" textlink="">
      <xdr:nvSpPr>
        <xdr:cNvPr id="405" name="円/楕円 404"/>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150300</xdr:rowOff>
    </xdr:from>
    <xdr:ext cx="762000" cy="259045"/>
    <xdr:sp macro="" textlink="">
      <xdr:nvSpPr>
        <xdr:cNvPr id="406" name="テキスト ボックス 405"/>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7" name="円/楕円 406"/>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08" name="テキスト ボックス 407"/>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92287</xdr:rowOff>
    </xdr:from>
    <xdr:to>
      <xdr:col>19</xdr:col>
      <xdr:colOff>533400</xdr:colOff>
      <xdr:row>41</xdr:row>
      <xdr:rowOff>22437</xdr:rowOff>
    </xdr:to>
    <xdr:sp macro="" textlink="">
      <xdr:nvSpPr>
        <xdr:cNvPr id="409" name="円/楕円 408"/>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32614</xdr:rowOff>
    </xdr:from>
    <xdr:ext cx="762000" cy="259045"/>
    <xdr:sp macro="" textlink="">
      <xdr:nvSpPr>
        <xdr:cNvPr id="410" name="テキスト ボックス 409"/>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昨年度と比較して</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ポイント上昇したが、類似団体や全国・県平均との比較で</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低い</a:t>
          </a:r>
          <a:r>
            <a:rPr kumimoji="1" lang="ja-JP" altLang="en-US" sz="1200">
              <a:solidFill>
                <a:schemeClr val="dk1"/>
              </a:solidFill>
              <a:effectLst/>
              <a:latin typeface="+mn-lt"/>
              <a:ea typeface="+mn-ea"/>
              <a:cs typeface="+mn-cs"/>
            </a:rPr>
            <a:t>水準</a:t>
          </a:r>
          <a:r>
            <a:rPr kumimoji="1" lang="ja-JP" altLang="ja-JP" sz="1200">
              <a:solidFill>
                <a:schemeClr val="dk1"/>
              </a:solidFill>
              <a:effectLst/>
              <a:latin typeface="+mn-lt"/>
              <a:ea typeface="+mn-ea"/>
              <a:cs typeface="+mn-cs"/>
            </a:rPr>
            <a:t>を維持している。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地方債の現在高の増加により、将来負担額が増と</a:t>
          </a:r>
          <a:r>
            <a:rPr kumimoji="1" lang="ja-JP" altLang="en-US" sz="1200">
              <a:solidFill>
                <a:schemeClr val="dk1"/>
              </a:solidFill>
              <a:effectLst/>
              <a:latin typeface="+mn-lt"/>
              <a:ea typeface="+mn-ea"/>
              <a:cs typeface="+mn-cs"/>
            </a:rPr>
            <a:t>なったが</a:t>
          </a:r>
          <a:r>
            <a:rPr kumimoji="1" lang="ja-JP" altLang="ja-JP" sz="1200">
              <a:solidFill>
                <a:schemeClr val="dk1"/>
              </a:solidFill>
              <a:effectLst/>
              <a:latin typeface="+mn-lt"/>
              <a:ea typeface="+mn-ea"/>
              <a:cs typeface="+mn-cs"/>
            </a:rPr>
            <a:t>、基準財政需要額算入見込額の減により充当可能財源等は減となったことより比率が上昇した。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今後、市街地再開発や施設の大規模改修等、投資的経費の増加が見込まれ、これに伴い財源としての地方債の借入れも増加が見込まれるなか、事業実施及び借入れの適正化を図り、過度な後年度負担とならないよう留意しながら健全な財政運営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148519</xdr:rowOff>
    </xdr:from>
    <xdr:to>
      <xdr:col>24</xdr:col>
      <xdr:colOff>558800</xdr:colOff>
      <xdr:row>14</xdr:row>
      <xdr:rowOff>3881</xdr:rowOff>
    </xdr:to>
    <xdr:cxnSp macro="">
      <xdr:nvCxnSpPr>
        <xdr:cNvPr id="444" name="直線コネクタ 443"/>
        <xdr:cNvCxnSpPr/>
      </xdr:nvCxnSpPr>
      <xdr:spPr>
        <a:xfrm>
          <a:off x="16179800" y="2377369"/>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135766</xdr:rowOff>
    </xdr:from>
    <xdr:ext cx="762000" cy="259045"/>
    <xdr:sp macro="" textlink="">
      <xdr:nvSpPr>
        <xdr:cNvPr id="445" name="将来負担の状況平均値テキスト"/>
        <xdr:cNvSpPr txBox="1"/>
      </xdr:nvSpPr>
      <xdr:spPr>
        <a:xfrm>
          <a:off x="17106900" y="270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148519</xdr:rowOff>
    </xdr:from>
    <xdr:to>
      <xdr:col>23</xdr:col>
      <xdr:colOff>406400</xdr:colOff>
      <xdr:row>13</xdr:row>
      <xdr:rowOff>156563</xdr:rowOff>
    </xdr:to>
    <xdr:cxnSp macro="">
      <xdr:nvCxnSpPr>
        <xdr:cNvPr id="447" name="直線コネクタ 446"/>
        <xdr:cNvCxnSpPr/>
      </xdr:nvCxnSpPr>
      <xdr:spPr>
        <a:xfrm flipV="1">
          <a:off x="15290800" y="23773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8" name="フローチャート : 判断 447"/>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164411</xdr:rowOff>
    </xdr:from>
    <xdr:ext cx="736600" cy="259045"/>
    <xdr:sp macro="" textlink="">
      <xdr:nvSpPr>
        <xdr:cNvPr id="449" name="テキスト ボックス 448"/>
        <xdr:cNvSpPr txBox="1"/>
      </xdr:nvSpPr>
      <xdr:spPr>
        <a:xfrm>
          <a:off x="15798800" y="2907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156563</xdr:rowOff>
    </xdr:from>
    <xdr:to>
      <xdr:col>22</xdr:col>
      <xdr:colOff>203200</xdr:colOff>
      <xdr:row>14</xdr:row>
      <xdr:rowOff>72249</xdr:rowOff>
    </xdr:to>
    <xdr:cxnSp macro="">
      <xdr:nvCxnSpPr>
        <xdr:cNvPr id="450" name="直線コネクタ 449"/>
        <xdr:cNvCxnSpPr/>
      </xdr:nvCxnSpPr>
      <xdr:spPr>
        <a:xfrm flipV="1">
          <a:off x="14401800" y="2385413"/>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51" name="フローチャート : 判断 450"/>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96184</xdr:rowOff>
    </xdr:from>
    <xdr:ext cx="762000" cy="259045"/>
    <xdr:sp macro="" textlink="">
      <xdr:nvSpPr>
        <xdr:cNvPr id="452" name="テキスト ボックス 451"/>
        <xdr:cNvSpPr txBox="1"/>
      </xdr:nvSpPr>
      <xdr:spPr>
        <a:xfrm>
          <a:off x="14909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72249</xdr:rowOff>
    </xdr:from>
    <xdr:to>
      <xdr:col>21</xdr:col>
      <xdr:colOff>0</xdr:colOff>
      <xdr:row>14</xdr:row>
      <xdr:rowOff>74930</xdr:rowOff>
    </xdr:to>
    <xdr:cxnSp macro="">
      <xdr:nvCxnSpPr>
        <xdr:cNvPr id="453" name="直線コネクタ 452"/>
        <xdr:cNvCxnSpPr/>
      </xdr:nvCxnSpPr>
      <xdr:spPr>
        <a:xfrm flipV="1">
          <a:off x="13512800" y="2472549"/>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4" name="フローチャート : 判断 453"/>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55" name="テキスト ボックス 454"/>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6" name="フローチャート : 判断 455"/>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7" name="テキスト ボックス 456"/>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124531</xdr:rowOff>
    </xdr:from>
    <xdr:to>
      <xdr:col>24</xdr:col>
      <xdr:colOff>609600</xdr:colOff>
      <xdr:row>14</xdr:row>
      <xdr:rowOff>54681</xdr:rowOff>
    </xdr:to>
    <xdr:sp macro="" textlink="">
      <xdr:nvSpPr>
        <xdr:cNvPr id="463" name="円/楕円 462"/>
        <xdr:cNvSpPr/>
      </xdr:nvSpPr>
      <xdr:spPr>
        <a:xfrm>
          <a:off x="169672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45808</xdr:rowOff>
    </xdr:from>
    <xdr:ext cx="762000" cy="259045"/>
    <xdr:sp macro="" textlink="">
      <xdr:nvSpPr>
        <xdr:cNvPr id="464" name="将来負担の状況該当値テキスト"/>
        <xdr:cNvSpPr txBox="1"/>
      </xdr:nvSpPr>
      <xdr:spPr>
        <a:xfrm>
          <a:off x="17106900" y="227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97719</xdr:rowOff>
    </xdr:from>
    <xdr:to>
      <xdr:col>23</xdr:col>
      <xdr:colOff>457200</xdr:colOff>
      <xdr:row>14</xdr:row>
      <xdr:rowOff>27869</xdr:rowOff>
    </xdr:to>
    <xdr:sp macro="" textlink="">
      <xdr:nvSpPr>
        <xdr:cNvPr id="465" name="円/楕円 464"/>
        <xdr:cNvSpPr/>
      </xdr:nvSpPr>
      <xdr:spPr>
        <a:xfrm>
          <a:off x="16129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38046</xdr:rowOff>
    </xdr:from>
    <xdr:ext cx="736600" cy="259045"/>
    <xdr:sp macro="" textlink="">
      <xdr:nvSpPr>
        <xdr:cNvPr id="466" name="テキスト ボックス 465"/>
        <xdr:cNvSpPr txBox="1"/>
      </xdr:nvSpPr>
      <xdr:spPr>
        <a:xfrm>
          <a:off x="15798800" y="209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105763</xdr:rowOff>
    </xdr:from>
    <xdr:to>
      <xdr:col>22</xdr:col>
      <xdr:colOff>254000</xdr:colOff>
      <xdr:row>14</xdr:row>
      <xdr:rowOff>35913</xdr:rowOff>
    </xdr:to>
    <xdr:sp macro="" textlink="">
      <xdr:nvSpPr>
        <xdr:cNvPr id="467" name="円/楕円 466"/>
        <xdr:cNvSpPr/>
      </xdr:nvSpPr>
      <xdr:spPr>
        <a:xfrm>
          <a:off x="15240000" y="23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46090</xdr:rowOff>
    </xdr:from>
    <xdr:ext cx="762000" cy="259045"/>
    <xdr:sp macro="" textlink="">
      <xdr:nvSpPr>
        <xdr:cNvPr id="468" name="テキスト ボックス 467"/>
        <xdr:cNvSpPr txBox="1"/>
      </xdr:nvSpPr>
      <xdr:spPr>
        <a:xfrm>
          <a:off x="14909800" y="21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21449</xdr:rowOff>
    </xdr:from>
    <xdr:to>
      <xdr:col>21</xdr:col>
      <xdr:colOff>50800</xdr:colOff>
      <xdr:row>14</xdr:row>
      <xdr:rowOff>123049</xdr:rowOff>
    </xdr:to>
    <xdr:sp macro="" textlink="">
      <xdr:nvSpPr>
        <xdr:cNvPr id="469" name="円/楕円 468"/>
        <xdr:cNvSpPr/>
      </xdr:nvSpPr>
      <xdr:spPr>
        <a:xfrm>
          <a:off x="14351000" y="24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133226</xdr:rowOff>
    </xdr:from>
    <xdr:ext cx="762000" cy="259045"/>
    <xdr:sp macro="" textlink="">
      <xdr:nvSpPr>
        <xdr:cNvPr id="470" name="テキスト ボックス 469"/>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24130</xdr:rowOff>
    </xdr:from>
    <xdr:to>
      <xdr:col>19</xdr:col>
      <xdr:colOff>533400</xdr:colOff>
      <xdr:row>14</xdr:row>
      <xdr:rowOff>125730</xdr:rowOff>
    </xdr:to>
    <xdr:sp macro="" textlink="">
      <xdr:nvSpPr>
        <xdr:cNvPr id="471" name="円/楕円 470"/>
        <xdr:cNvSpPr/>
      </xdr:nvSpPr>
      <xdr:spPr>
        <a:xfrm>
          <a:off x="13462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135907</xdr:rowOff>
    </xdr:from>
    <xdr:ext cx="762000" cy="259045"/>
    <xdr:sp macro="" textlink="">
      <xdr:nvSpPr>
        <xdr:cNvPr id="472" name="テキスト ボックス 471"/>
        <xdr:cNvSpPr txBox="1"/>
      </xdr:nvSpPr>
      <xdr:spPr>
        <a:xfrm>
          <a:off x="13131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343,993
339,293
72.11
105,566,057
101,940,208
3,077,218
58,635,298
58,572,451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類似団体や全国・県平均をやや上回っている。また、前年度より</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ポイント上昇となった。この要因は、前年度より一般職給与や退職手当負担金が減少し、人件費における一般財源充当歳出は減額となったが、分母である一般財源歳入が減少したことによるものである。</a:t>
          </a:r>
          <a:endParaRPr lang="ja-JP" altLang="ja-JP" sz="1200">
            <a:effectLst/>
          </a:endParaRPr>
        </a:p>
        <a:p>
          <a:r>
            <a:rPr kumimoji="1" lang="ja-JP" altLang="ja-JP" sz="1200">
              <a:solidFill>
                <a:schemeClr val="dk1"/>
              </a:solidFill>
              <a:effectLst/>
              <a:latin typeface="+mn-lt"/>
              <a:ea typeface="+mn-ea"/>
              <a:cs typeface="+mn-cs"/>
            </a:rPr>
            <a:t>　人件費については、平成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決算から経常経費は減少傾向でシフトしている。類似団体平均ではわずかに低い水準で維持しているものの、全国・県平均値を上回っていることから、今後も、適正な人員管理と事務事業の効率化に取り組み、負担の軽減を図っ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107950</xdr:rowOff>
    </xdr:to>
    <xdr:cxnSp macro="">
      <xdr:nvCxnSpPr>
        <xdr:cNvPr id="66" name="直線コネクタ 65"/>
        <xdr:cNvCxnSpPr/>
      </xdr:nvCxnSpPr>
      <xdr:spPr>
        <a:xfrm>
          <a:off x="3987800" y="6405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38</xdr:row>
      <xdr:rowOff>5080</xdr:rowOff>
    </xdr:to>
    <xdr:cxnSp macro="">
      <xdr:nvCxnSpPr>
        <xdr:cNvPr id="69" name="直線コネクタ 68"/>
        <xdr:cNvCxnSpPr/>
      </xdr:nvCxnSpPr>
      <xdr:spPr>
        <a:xfrm flipV="1">
          <a:off x="3098800" y="6405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35560</xdr:rowOff>
    </xdr:to>
    <xdr:cxnSp macro="">
      <xdr:nvCxnSpPr>
        <xdr:cNvPr id="72" name="直線コネクタ 71"/>
        <xdr:cNvCxnSpPr/>
      </xdr:nvCxnSpPr>
      <xdr:spPr>
        <a:xfrm flipV="1">
          <a:off x="2209800" y="652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41</xdr:row>
      <xdr:rowOff>16510</xdr:rowOff>
    </xdr:to>
    <xdr:cxnSp macro="">
      <xdr:nvCxnSpPr>
        <xdr:cNvPr id="75" name="直線コネクタ 74"/>
        <xdr:cNvCxnSpPr/>
      </xdr:nvCxnSpPr>
      <xdr:spPr>
        <a:xfrm flipV="1">
          <a:off x="1320800" y="655066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7" name="円/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1" name="円/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137160</xdr:rowOff>
    </xdr:from>
    <xdr:to>
      <xdr:col>1</xdr:col>
      <xdr:colOff>676275</xdr:colOff>
      <xdr:row>41</xdr:row>
      <xdr:rowOff>67310</xdr:rowOff>
    </xdr:to>
    <xdr:sp macro="" textlink="">
      <xdr:nvSpPr>
        <xdr:cNvPr id="93" name="円/楕円 92"/>
        <xdr:cNvSpPr/>
      </xdr:nvSpPr>
      <xdr:spPr>
        <a:xfrm>
          <a:off x="1270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52087</xdr:rowOff>
    </xdr:from>
    <xdr:ext cx="762000" cy="259045"/>
    <xdr:sp macro="" textlink="">
      <xdr:nvSpPr>
        <xdr:cNvPr id="94" name="テキスト ボックス 93"/>
        <xdr:cNvSpPr txBox="1"/>
      </xdr:nvSpPr>
      <xdr:spPr>
        <a:xfrm>
          <a:off x="939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類似団体や全国・県平均</a:t>
          </a:r>
          <a:r>
            <a:rPr kumimoji="1" lang="ja-JP" altLang="ja-JP" sz="1200">
              <a:solidFill>
                <a:schemeClr val="dk1"/>
              </a:solidFill>
              <a:effectLst/>
              <a:latin typeface="+mn-lt"/>
              <a:ea typeface="+mn-ea"/>
              <a:cs typeface="+mn-cs"/>
            </a:rPr>
            <a:t>を上回っている</a:t>
          </a:r>
          <a:r>
            <a:rPr kumimoji="1" lang="ja-JP" altLang="en-US" sz="1200">
              <a:solidFill>
                <a:schemeClr val="dk1"/>
              </a:solidFill>
              <a:effectLst/>
              <a:latin typeface="+mn-lt"/>
              <a:ea typeface="+mn-ea"/>
              <a:cs typeface="+mn-cs"/>
            </a:rPr>
            <a:t>。また、前年度より</a:t>
          </a:r>
          <a:r>
            <a:rPr kumimoji="1" lang="en-US" altLang="ja-JP" sz="1200">
              <a:solidFill>
                <a:schemeClr val="dk1"/>
              </a:solidFill>
              <a:effectLst/>
              <a:latin typeface="+mn-lt"/>
              <a:ea typeface="+mn-ea"/>
              <a:cs typeface="+mn-cs"/>
            </a:rPr>
            <a:t>1.2</a:t>
          </a:r>
          <a:r>
            <a:rPr kumimoji="1" lang="ja-JP" altLang="en-US" sz="1200">
              <a:solidFill>
                <a:schemeClr val="dk1"/>
              </a:solidFill>
              <a:effectLst/>
              <a:latin typeface="+mn-lt"/>
              <a:ea typeface="+mn-ea"/>
              <a:cs typeface="+mn-cs"/>
            </a:rPr>
            <a:t>ポイント上昇した。この要因は主に、平成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年度に開館した「こどもと福祉の未来館」の委託料が計上されたことによるものである。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当市の民間委託化については、定員管理とともに方針を定め、事業の廃止や縮小といった見直しの検討を行いながら進めている。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今後については、ＰＦＩや長期包括運営業務委託など、民間手法を取り入れることによる物件費の増加が見込まれるが、全体的な経費削減の効果と合わせて検証していきながら、最善手法を取り入れていく。</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44450</xdr:rowOff>
    </xdr:from>
    <xdr:to>
      <xdr:col>24</xdr:col>
      <xdr:colOff>31750</xdr:colOff>
      <xdr:row>18</xdr:row>
      <xdr:rowOff>25400</xdr:rowOff>
    </xdr:to>
    <xdr:cxnSp macro="">
      <xdr:nvCxnSpPr>
        <xdr:cNvPr id="127" name="直線コネクタ 126"/>
        <xdr:cNvCxnSpPr/>
      </xdr:nvCxnSpPr>
      <xdr:spPr>
        <a:xfrm>
          <a:off x="15671800" y="2959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44450</xdr:rowOff>
    </xdr:from>
    <xdr:to>
      <xdr:col>22</xdr:col>
      <xdr:colOff>565150</xdr:colOff>
      <xdr:row>17</xdr:row>
      <xdr:rowOff>107950</xdr:rowOff>
    </xdr:to>
    <xdr:cxnSp macro="">
      <xdr:nvCxnSpPr>
        <xdr:cNvPr id="130" name="直線コネクタ 129"/>
        <xdr:cNvCxnSpPr/>
      </xdr:nvCxnSpPr>
      <xdr:spPr>
        <a:xfrm flipV="1">
          <a:off x="14782800" y="295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17</xdr:row>
      <xdr:rowOff>107950</xdr:rowOff>
    </xdr:to>
    <xdr:cxnSp macro="">
      <xdr:nvCxnSpPr>
        <xdr:cNvPr id="133" name="直線コネクタ 132"/>
        <xdr:cNvCxnSpPr/>
      </xdr:nvCxnSpPr>
      <xdr:spPr>
        <a:xfrm>
          <a:off x="13893800" y="302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107950</xdr:rowOff>
    </xdr:to>
    <xdr:cxnSp macro="">
      <xdr:nvCxnSpPr>
        <xdr:cNvPr id="136" name="直線コネクタ 135"/>
        <xdr:cNvCxnSpPr/>
      </xdr:nvCxnSpPr>
      <xdr:spPr>
        <a:xfrm>
          <a:off x="13004800" y="298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46" name="円/楕円 145"/>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118127</xdr:rowOff>
    </xdr:from>
    <xdr:ext cx="762000" cy="259045"/>
    <xdr:sp macro="" textlink="">
      <xdr:nvSpPr>
        <xdr:cNvPr id="147" name="物件費該当値テキスト"/>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165100</xdr:rowOff>
    </xdr:from>
    <xdr:to>
      <xdr:col>22</xdr:col>
      <xdr:colOff>615950</xdr:colOff>
      <xdr:row>17</xdr:row>
      <xdr:rowOff>95250</xdr:rowOff>
    </xdr:to>
    <xdr:sp macro="" textlink="">
      <xdr:nvSpPr>
        <xdr:cNvPr id="148" name="円/楕円 147"/>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49" name="テキスト ボックス 148"/>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50" name="円/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51" name="テキスト ボックス 150"/>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57150</xdr:rowOff>
    </xdr:from>
    <xdr:to>
      <xdr:col>20</xdr:col>
      <xdr:colOff>209550</xdr:colOff>
      <xdr:row>17</xdr:row>
      <xdr:rowOff>158750</xdr:rowOff>
    </xdr:to>
    <xdr:sp macro="" textlink="">
      <xdr:nvSpPr>
        <xdr:cNvPr id="152" name="円/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53" name="テキスト ボックス 152"/>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4" name="円/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依然として、類似団体や全国・県平均を上回っているが、前年度より</a:t>
          </a:r>
          <a:r>
            <a:rPr kumimoji="1" lang="en-US" altLang="ja-JP" sz="1300">
              <a:latin typeface="ＭＳ Ｐゴシック"/>
            </a:rPr>
            <a:t>0.3</a:t>
          </a:r>
          <a:r>
            <a:rPr kumimoji="1" lang="ja-JP" altLang="en-US" sz="1300">
              <a:latin typeface="ＭＳ Ｐゴシック"/>
            </a:rPr>
            <a:t>ポイント減少した。この要因は、経常経費は増額となったものの、子ども・子育て支援法による特定財源が増加したことなどにより、一般財源充当歳出が減少したことによるものである。</a:t>
          </a:r>
          <a:endParaRPr kumimoji="1" lang="en-US" altLang="ja-JP" sz="1300">
            <a:latin typeface="ＭＳ Ｐゴシック"/>
          </a:endParaRPr>
        </a:p>
        <a:p>
          <a:r>
            <a:rPr kumimoji="1" lang="ja-JP" altLang="en-US" sz="1300">
              <a:latin typeface="ＭＳ Ｐゴシック"/>
            </a:rPr>
            <a:t>　保育需要への対応や、高齢化に伴う福祉サービスの拡大など、今後も扶助費への増加が見込まれるが、市単独事業の見直しなどを図り、扶助費の抑制に努める。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107950</xdr:rowOff>
    </xdr:to>
    <xdr:cxnSp macro="">
      <xdr:nvCxnSpPr>
        <xdr:cNvPr id="188" name="直線コネクタ 187"/>
        <xdr:cNvCxnSpPr/>
      </xdr:nvCxnSpPr>
      <xdr:spPr>
        <a:xfrm flipV="1">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107950</xdr:rowOff>
    </xdr:to>
    <xdr:cxnSp macro="">
      <xdr:nvCxnSpPr>
        <xdr:cNvPr id="191" name="直線コネクタ 190"/>
        <xdr:cNvCxnSpPr/>
      </xdr:nvCxnSpPr>
      <xdr:spPr>
        <a:xfrm>
          <a:off x="3098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165100</xdr:rowOff>
    </xdr:to>
    <xdr:cxnSp macro="">
      <xdr:nvCxnSpPr>
        <xdr:cNvPr id="194" name="直線コネクタ 193"/>
        <xdr:cNvCxnSpPr/>
      </xdr:nvCxnSpPr>
      <xdr:spPr>
        <a:xfrm>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31750</xdr:rowOff>
    </xdr:to>
    <xdr:cxnSp macro="">
      <xdr:nvCxnSpPr>
        <xdr:cNvPr id="197" name="直線コネクタ 196"/>
        <xdr:cNvCxnSpPr/>
      </xdr:nvCxnSpPr>
      <xdr:spPr>
        <a:xfrm flipV="1">
          <a:off x="1320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7" name="円/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9" name="円/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0" name="テキスト ボックス 209"/>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1" name="円/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2" name="テキスト ボックス 21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3" name="円/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5" name="円/楕円 214"/>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6" name="テキスト ボックス 215"/>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類似団体や全国・県平均</a:t>
          </a:r>
          <a:r>
            <a:rPr kumimoji="1" lang="ja-JP" altLang="en-US" sz="1200">
              <a:latin typeface="ＭＳ Ｐゴシック"/>
            </a:rPr>
            <a:t>とほぼ</a:t>
          </a:r>
          <a:r>
            <a:rPr kumimoji="1" lang="ja-JP" altLang="en-US" sz="1300">
              <a:latin typeface="ＭＳ Ｐゴシック"/>
            </a:rPr>
            <a:t>同率となった。また、前年度より</a:t>
          </a:r>
          <a:r>
            <a:rPr kumimoji="1" lang="en-US" altLang="ja-JP" sz="1300">
              <a:latin typeface="ＭＳ Ｐゴシック"/>
            </a:rPr>
            <a:t>0.8</a:t>
          </a:r>
          <a:r>
            <a:rPr kumimoji="1" lang="ja-JP" altLang="en-US" sz="1300">
              <a:latin typeface="ＭＳ Ｐゴシック"/>
            </a:rPr>
            <a:t>ポイント上昇した。この主な要因は、介護保険特別会計繰出金など、経常経費一般財源の繰出金の増加によるものである。</a:t>
          </a:r>
          <a:endParaRPr kumimoji="1" lang="en-US" altLang="ja-JP" sz="1300">
            <a:latin typeface="ＭＳ Ｐゴシック"/>
          </a:endParaRPr>
        </a:p>
        <a:p>
          <a:r>
            <a:rPr kumimoji="1" lang="ja-JP" altLang="en-US" sz="1300">
              <a:latin typeface="ＭＳ Ｐゴシック"/>
            </a:rPr>
            <a:t>　繰出金については、今後、平成３０年度に国保の県域化を予定していることから減少することが見込まれる。他の特別会計への繰出金においても、独立採算性の観点を踏まえ、普通会計の負担額の軽減できるよう努め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38100</xdr:rowOff>
    </xdr:to>
    <xdr:cxnSp macro="">
      <xdr:nvCxnSpPr>
        <xdr:cNvPr id="249" name="直線コネクタ 248"/>
        <xdr:cNvCxnSpPr/>
      </xdr:nvCxnSpPr>
      <xdr:spPr>
        <a:xfrm>
          <a:off x="15671800" y="9537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0"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107950</xdr:rowOff>
    </xdr:to>
    <xdr:cxnSp macro="">
      <xdr:nvCxnSpPr>
        <xdr:cNvPr id="252" name="直線コネクタ 251"/>
        <xdr:cNvCxnSpPr/>
      </xdr:nvCxnSpPr>
      <xdr:spPr>
        <a:xfrm>
          <a:off x="14782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31750</xdr:rowOff>
    </xdr:to>
    <xdr:cxnSp macro="">
      <xdr:nvCxnSpPr>
        <xdr:cNvPr id="255" name="直線コネクタ 254"/>
        <xdr:cNvCxnSpPr/>
      </xdr:nvCxnSpPr>
      <xdr:spPr>
        <a:xfrm>
          <a:off x="13893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55</xdr:row>
      <xdr:rowOff>31750</xdr:rowOff>
    </xdr:to>
    <xdr:cxnSp macro="">
      <xdr:nvCxnSpPr>
        <xdr:cNvPr id="258" name="直線コネクタ 257"/>
        <xdr:cNvCxnSpPr/>
      </xdr:nvCxnSpPr>
      <xdr:spPr>
        <a:xfrm>
          <a:off x="13004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68" name="円/楕円 267"/>
        <xdr:cNvSpPr/>
      </xdr:nvSpPr>
      <xdr:spPr>
        <a:xfrm>
          <a:off x="16459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69"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0" name="円/楕円 269"/>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1" name="テキスト ボックス 270"/>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2" name="円/楕円 271"/>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3" name="テキスト ボックス 272"/>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4" name="円/楕円 273"/>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5" name="テキスト ボックス 274"/>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6" name="円/楕円 275"/>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7" name="テキスト ボックス 276"/>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類似団体や全国・県平均を上回っている。また、前年度より</a:t>
          </a:r>
          <a:r>
            <a:rPr kumimoji="1" lang="en-US" altLang="ja-JP" sz="1300">
              <a:latin typeface="ＭＳ Ｐゴシック"/>
            </a:rPr>
            <a:t>0.5</a:t>
          </a:r>
          <a:r>
            <a:rPr kumimoji="1" lang="ja-JP" altLang="en-US" sz="1300">
              <a:latin typeface="ＭＳ Ｐゴシック"/>
            </a:rPr>
            <a:t>ポイント上昇した。この要因は、主に、下水道整備費における経常的経費が増額になったことによるものである。</a:t>
          </a:r>
          <a:endParaRPr kumimoji="1" lang="en-US" altLang="ja-JP" sz="1300">
            <a:latin typeface="ＭＳ Ｐゴシック"/>
          </a:endParaRPr>
        </a:p>
        <a:p>
          <a:r>
            <a:rPr kumimoji="1" lang="ja-JP" altLang="en-US" sz="1300">
              <a:latin typeface="ＭＳ Ｐゴシック"/>
            </a:rPr>
            <a:t>　当市は平成</a:t>
          </a:r>
          <a:r>
            <a:rPr kumimoji="1" lang="en-US" altLang="ja-JP" sz="1300">
              <a:latin typeface="ＭＳ Ｐゴシック"/>
            </a:rPr>
            <a:t>25</a:t>
          </a:r>
          <a:r>
            <a:rPr kumimoji="1" lang="ja-JP" altLang="en-US" sz="1300">
              <a:latin typeface="ＭＳ Ｐゴシック"/>
            </a:rPr>
            <a:t>年度から消防一部事務組合設立による負担金が生じているため、比率として高い水準にある。</a:t>
          </a:r>
          <a:endParaRPr kumimoji="1" lang="en-US" altLang="ja-JP" sz="1300">
            <a:latin typeface="ＭＳ Ｐゴシック"/>
          </a:endParaRPr>
        </a:p>
        <a:p>
          <a:r>
            <a:rPr kumimoji="1" lang="ja-JP" altLang="en-US" sz="1300">
              <a:latin typeface="ＭＳ Ｐゴシック"/>
            </a:rPr>
            <a:t>　今後も引き続き、補助金の交付額や制度の見直しなど、事業の見直しに取り組み、経費の節減を図っていく。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37</xdr:row>
      <xdr:rowOff>14986</xdr:rowOff>
    </xdr:to>
    <xdr:cxnSp macro="">
      <xdr:nvCxnSpPr>
        <xdr:cNvPr id="308" name="直線コネクタ 307"/>
        <xdr:cNvCxnSpPr/>
      </xdr:nvCxnSpPr>
      <xdr:spPr>
        <a:xfrm>
          <a:off x="15671800" y="6312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14986</xdr:rowOff>
    </xdr:to>
    <xdr:cxnSp macro="">
      <xdr:nvCxnSpPr>
        <xdr:cNvPr id="311" name="直線コネクタ 310"/>
        <xdr:cNvCxnSpPr/>
      </xdr:nvCxnSpPr>
      <xdr:spPr>
        <a:xfrm flipV="1">
          <a:off x="14782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14986</xdr:rowOff>
    </xdr:to>
    <xdr:cxnSp macro="">
      <xdr:nvCxnSpPr>
        <xdr:cNvPr id="314" name="直線コネクタ 313"/>
        <xdr:cNvCxnSpPr/>
      </xdr:nvCxnSpPr>
      <xdr:spPr>
        <a:xfrm>
          <a:off x="13893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6" name="テキスト ボックス 315"/>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159004</xdr:rowOff>
    </xdr:from>
    <xdr:to>
      <xdr:col>20</xdr:col>
      <xdr:colOff>158750</xdr:colOff>
      <xdr:row>36</xdr:row>
      <xdr:rowOff>149860</xdr:rowOff>
    </xdr:to>
    <xdr:cxnSp macro="">
      <xdr:nvCxnSpPr>
        <xdr:cNvPr id="317" name="直線コネクタ 316"/>
        <xdr:cNvCxnSpPr/>
      </xdr:nvCxnSpPr>
      <xdr:spPr>
        <a:xfrm>
          <a:off x="13004800" y="5645404"/>
          <a:ext cx="889000" cy="67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7" name="円/楕円 326"/>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8"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9" name="円/楕円 328"/>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30" name="テキスト ボックス 329"/>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31" name="円/楕円 330"/>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2" name="テキスト ボックス 331"/>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3" name="円/楕円 332"/>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4" name="テキスト ボックス 33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108204</xdr:rowOff>
    </xdr:from>
    <xdr:to>
      <xdr:col>19</xdr:col>
      <xdr:colOff>6350</xdr:colOff>
      <xdr:row>33</xdr:row>
      <xdr:rowOff>38354</xdr:rowOff>
    </xdr:to>
    <xdr:sp macro="" textlink="">
      <xdr:nvSpPr>
        <xdr:cNvPr id="335" name="円/楕円 334"/>
        <xdr:cNvSpPr/>
      </xdr:nvSpPr>
      <xdr:spPr>
        <a:xfrm>
          <a:off x="12954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48531</xdr:rowOff>
    </xdr:from>
    <xdr:ext cx="762000" cy="259045"/>
    <xdr:sp macro="" textlink="">
      <xdr:nvSpPr>
        <xdr:cNvPr id="336" name="テキスト ボックス 335"/>
        <xdr:cNvSpPr txBox="1"/>
      </xdr:nvSpPr>
      <xdr:spPr>
        <a:xfrm>
          <a:off x="12623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ポイント上昇したが、類似団体や全国・県平均</a:t>
          </a:r>
          <a:r>
            <a:rPr kumimoji="1" lang="ja-JP" altLang="en-US" sz="1200">
              <a:latin typeface="ＭＳ Ｐゴシック"/>
            </a:rPr>
            <a:t>を大幅に下回り、低い水準で推移している。前年度から上昇した要因は、主に臨時財政対策債の元金償還金の増加によるもので、臨時財政対策債は平成３３年度まで増加していく見込みである。</a:t>
          </a:r>
          <a:endParaRPr kumimoji="1" lang="en-US" altLang="ja-JP" sz="1200">
            <a:latin typeface="ＭＳ Ｐゴシック"/>
          </a:endParaRPr>
        </a:p>
        <a:p>
          <a:r>
            <a:rPr kumimoji="1" lang="ja-JP" altLang="en-US" sz="1200">
              <a:latin typeface="ＭＳ Ｐゴシック"/>
            </a:rPr>
            <a:t>　当市は今後予定している公共施設の大規模改修や都市計画事業に、市債を活用し進めていくこととなる。公債費負担が、健全な財政運営に支障をきたすことがないよう、現世代と将来世代の負担の適正化に努めていく。</a:t>
          </a:r>
          <a:endParaRPr kumimoji="1" lang="en-US" altLang="ja-JP"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123190</xdr:rowOff>
    </xdr:to>
    <xdr:cxnSp macro="">
      <xdr:nvCxnSpPr>
        <xdr:cNvPr id="369" name="直線コネクタ 368"/>
        <xdr:cNvCxnSpPr/>
      </xdr:nvCxnSpPr>
      <xdr:spPr>
        <a:xfrm>
          <a:off x="3987800" y="12905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146050</xdr:rowOff>
    </xdr:to>
    <xdr:cxnSp macro="">
      <xdr:nvCxnSpPr>
        <xdr:cNvPr id="372" name="直線コネクタ 371"/>
        <xdr:cNvCxnSpPr/>
      </xdr:nvCxnSpPr>
      <xdr:spPr>
        <a:xfrm flipV="1">
          <a:off x="3098800" y="12905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153670</xdr:rowOff>
    </xdr:to>
    <xdr:cxnSp macro="">
      <xdr:nvCxnSpPr>
        <xdr:cNvPr id="375" name="直線コネクタ 374"/>
        <xdr:cNvCxnSpPr/>
      </xdr:nvCxnSpPr>
      <xdr:spPr>
        <a:xfrm flipV="1">
          <a:off x="2209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76</xdr:row>
      <xdr:rowOff>58420</xdr:rowOff>
    </xdr:to>
    <xdr:cxnSp macro="">
      <xdr:nvCxnSpPr>
        <xdr:cNvPr id="378" name="直線コネクタ 377"/>
        <xdr:cNvCxnSpPr/>
      </xdr:nvCxnSpPr>
      <xdr:spPr>
        <a:xfrm flipV="1">
          <a:off x="1320800" y="13012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8" name="円/楕円 387"/>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9"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90" name="円/楕円 389"/>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107967</xdr:rowOff>
    </xdr:from>
    <xdr:ext cx="736600" cy="259045"/>
    <xdr:sp macro="" textlink="">
      <xdr:nvSpPr>
        <xdr:cNvPr id="391" name="テキスト ボックス 390"/>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92" name="円/楕円 391"/>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93" name="テキスト ボックス 392"/>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4" name="円/楕円 393"/>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5" name="テキスト ボックス 394"/>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6" name="円/楕円 395"/>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97" name="テキスト ボックス 396"/>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類似団体や全国・県平均より大幅に上回っている。また、前年度より２．８ポイント上昇した。</a:t>
          </a:r>
          <a:r>
            <a:rPr kumimoji="1" lang="ja-JP" altLang="ja-JP" sz="1200">
              <a:solidFill>
                <a:schemeClr val="dk1"/>
              </a:solidFill>
              <a:effectLst/>
              <a:latin typeface="+mn-lt"/>
              <a:ea typeface="+mn-ea"/>
              <a:cs typeface="+mn-cs"/>
            </a:rPr>
            <a:t>当市の特徴として、</a:t>
          </a:r>
          <a:r>
            <a:rPr kumimoji="1" lang="ja-JP" altLang="en-US" sz="1200">
              <a:latin typeface="ＭＳ Ｐゴシック"/>
            </a:rPr>
            <a:t>公債費の比率が少なく、扶助費・物件費の比率が高い傾向にある。平成</a:t>
          </a:r>
          <a:r>
            <a:rPr kumimoji="1" lang="en-US" altLang="ja-JP" sz="1200">
              <a:latin typeface="ＭＳ Ｐゴシック"/>
            </a:rPr>
            <a:t>28</a:t>
          </a:r>
          <a:r>
            <a:rPr kumimoji="1" lang="ja-JP" altLang="en-US" sz="1200">
              <a:latin typeface="ＭＳ Ｐゴシック"/>
            </a:rPr>
            <a:t>年度においては、特に、物件費の増加が比率の上昇に起因した。</a:t>
          </a:r>
          <a:endParaRPr kumimoji="1" lang="en-US" altLang="ja-JP" sz="1200">
            <a:latin typeface="ＭＳ Ｐゴシック"/>
          </a:endParaRPr>
        </a:p>
        <a:p>
          <a:r>
            <a:rPr kumimoji="1" lang="ja-JP" altLang="en-US" sz="1200">
              <a:latin typeface="ＭＳ Ｐゴシック"/>
            </a:rPr>
            <a:t>　類似団体の中でも、経常経費の占める割合が非常に高い水準であり、財政の硬直化の改善が、財政運営における喫緊の課題である。経常経費の削減とともに、新たな財源の獲得や事務事業の廃止を見据えた検討など、抜本的な見直しが必要で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80</xdr:row>
      <xdr:rowOff>3556</xdr:rowOff>
    </xdr:to>
    <xdr:cxnSp macro="">
      <xdr:nvCxnSpPr>
        <xdr:cNvPr id="428" name="直線コネクタ 427"/>
        <xdr:cNvCxnSpPr/>
      </xdr:nvCxnSpPr>
      <xdr:spPr>
        <a:xfrm>
          <a:off x="15671800" y="13591539"/>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46989</xdr:rowOff>
    </xdr:from>
    <xdr:to>
      <xdr:col>22</xdr:col>
      <xdr:colOff>565150</xdr:colOff>
      <xdr:row>79</xdr:row>
      <xdr:rowOff>92711</xdr:rowOff>
    </xdr:to>
    <xdr:cxnSp macro="">
      <xdr:nvCxnSpPr>
        <xdr:cNvPr id="431" name="直線コネクタ 430"/>
        <xdr:cNvCxnSpPr/>
      </xdr:nvCxnSpPr>
      <xdr:spPr>
        <a:xfrm flipV="1">
          <a:off x="14782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65278</xdr:rowOff>
    </xdr:from>
    <xdr:to>
      <xdr:col>21</xdr:col>
      <xdr:colOff>361950</xdr:colOff>
      <xdr:row>79</xdr:row>
      <xdr:rowOff>92711</xdr:rowOff>
    </xdr:to>
    <xdr:cxnSp macro="">
      <xdr:nvCxnSpPr>
        <xdr:cNvPr id="434" name="直線コネクタ 433"/>
        <xdr:cNvCxnSpPr/>
      </xdr:nvCxnSpPr>
      <xdr:spPr>
        <a:xfrm>
          <a:off x="13893800" y="136098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24130</xdr:rowOff>
    </xdr:from>
    <xdr:to>
      <xdr:col>20</xdr:col>
      <xdr:colOff>158750</xdr:colOff>
      <xdr:row>79</xdr:row>
      <xdr:rowOff>65278</xdr:rowOff>
    </xdr:to>
    <xdr:cxnSp macro="">
      <xdr:nvCxnSpPr>
        <xdr:cNvPr id="437" name="直線コネクタ 436"/>
        <xdr:cNvCxnSpPr/>
      </xdr:nvCxnSpPr>
      <xdr:spPr>
        <a:xfrm>
          <a:off x="13004800" y="135686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124206</xdr:rowOff>
    </xdr:from>
    <xdr:to>
      <xdr:col>24</xdr:col>
      <xdr:colOff>82550</xdr:colOff>
      <xdr:row>80</xdr:row>
      <xdr:rowOff>54356</xdr:rowOff>
    </xdr:to>
    <xdr:sp macro="" textlink="">
      <xdr:nvSpPr>
        <xdr:cNvPr id="447" name="円/楕円 446"/>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96283</xdr:rowOff>
    </xdr:from>
    <xdr:ext cx="762000" cy="259045"/>
    <xdr:sp macro="" textlink="">
      <xdr:nvSpPr>
        <xdr:cNvPr id="448" name="公債費以外該当値テキスト"/>
        <xdr:cNvSpPr txBox="1"/>
      </xdr:nvSpPr>
      <xdr:spPr>
        <a:xfrm>
          <a:off x="16598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167639</xdr:rowOff>
    </xdr:from>
    <xdr:to>
      <xdr:col>22</xdr:col>
      <xdr:colOff>615950</xdr:colOff>
      <xdr:row>79</xdr:row>
      <xdr:rowOff>97789</xdr:rowOff>
    </xdr:to>
    <xdr:sp macro="" textlink="">
      <xdr:nvSpPr>
        <xdr:cNvPr id="449" name="円/楕円 448"/>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82566</xdr:rowOff>
    </xdr:from>
    <xdr:ext cx="736600" cy="259045"/>
    <xdr:sp macro="" textlink="">
      <xdr:nvSpPr>
        <xdr:cNvPr id="450" name="テキスト ボックス 449"/>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41911</xdr:rowOff>
    </xdr:from>
    <xdr:to>
      <xdr:col>21</xdr:col>
      <xdr:colOff>412750</xdr:colOff>
      <xdr:row>79</xdr:row>
      <xdr:rowOff>143511</xdr:rowOff>
    </xdr:to>
    <xdr:sp macro="" textlink="">
      <xdr:nvSpPr>
        <xdr:cNvPr id="451" name="円/楕円 450"/>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128288</xdr:rowOff>
    </xdr:from>
    <xdr:ext cx="762000" cy="259045"/>
    <xdr:sp macro="" textlink="">
      <xdr:nvSpPr>
        <xdr:cNvPr id="452" name="テキスト ボックス 451"/>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14478</xdr:rowOff>
    </xdr:from>
    <xdr:to>
      <xdr:col>20</xdr:col>
      <xdr:colOff>209550</xdr:colOff>
      <xdr:row>79</xdr:row>
      <xdr:rowOff>116078</xdr:rowOff>
    </xdr:to>
    <xdr:sp macro="" textlink="">
      <xdr:nvSpPr>
        <xdr:cNvPr id="453" name="円/楕円 452"/>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100855</xdr:rowOff>
    </xdr:from>
    <xdr:ext cx="762000" cy="259045"/>
    <xdr:sp macro="" textlink="">
      <xdr:nvSpPr>
        <xdr:cNvPr id="454" name="テキスト ボックス 453"/>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55" name="円/楕円 454"/>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56" name="テキスト ボックス 455"/>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埼玉県所沢市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153757</xdr:rowOff>
    </xdr:from>
    <xdr:to>
      <xdr:col>4</xdr:col>
      <xdr:colOff>1117600</xdr:colOff>
      <xdr:row>16</xdr:row>
      <xdr:rowOff>166657</xdr:rowOff>
    </xdr:to>
    <xdr:cxnSp macro="">
      <xdr:nvCxnSpPr>
        <xdr:cNvPr id="52" name="直線コネクタ 51"/>
        <xdr:cNvCxnSpPr/>
      </xdr:nvCxnSpPr>
      <xdr:spPr bwMode="auto">
        <a:xfrm>
          <a:off x="5003800" y="2944582"/>
          <a:ext cx="647700" cy="1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131452</xdr:rowOff>
    </xdr:from>
    <xdr:to>
      <xdr:col>4</xdr:col>
      <xdr:colOff>469900</xdr:colOff>
      <xdr:row>16</xdr:row>
      <xdr:rowOff>153757</xdr:rowOff>
    </xdr:to>
    <xdr:cxnSp macro="">
      <xdr:nvCxnSpPr>
        <xdr:cNvPr id="55" name="直線コネクタ 54"/>
        <xdr:cNvCxnSpPr/>
      </xdr:nvCxnSpPr>
      <xdr:spPr bwMode="auto">
        <a:xfrm>
          <a:off x="4305300" y="2922277"/>
          <a:ext cx="6985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131452</xdr:rowOff>
    </xdr:from>
    <xdr:to>
      <xdr:col>3</xdr:col>
      <xdr:colOff>904875</xdr:colOff>
      <xdr:row>16</xdr:row>
      <xdr:rowOff>162868</xdr:rowOff>
    </xdr:to>
    <xdr:cxnSp macro="">
      <xdr:nvCxnSpPr>
        <xdr:cNvPr id="58" name="直線コネクタ 57"/>
        <xdr:cNvCxnSpPr/>
      </xdr:nvCxnSpPr>
      <xdr:spPr bwMode="auto">
        <a:xfrm flipV="1">
          <a:off x="3606800" y="2922277"/>
          <a:ext cx="698500" cy="3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158623</xdr:rowOff>
    </xdr:from>
    <xdr:to>
      <xdr:col>3</xdr:col>
      <xdr:colOff>206375</xdr:colOff>
      <xdr:row>16</xdr:row>
      <xdr:rowOff>162868</xdr:rowOff>
    </xdr:to>
    <xdr:cxnSp macro="">
      <xdr:nvCxnSpPr>
        <xdr:cNvPr id="61" name="直線コネクタ 60"/>
        <xdr:cNvCxnSpPr/>
      </xdr:nvCxnSpPr>
      <xdr:spPr bwMode="auto">
        <a:xfrm>
          <a:off x="2908300" y="2949448"/>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115857</xdr:rowOff>
    </xdr:from>
    <xdr:to>
      <xdr:col>5</xdr:col>
      <xdr:colOff>34925</xdr:colOff>
      <xdr:row>17</xdr:row>
      <xdr:rowOff>46007</xdr:rowOff>
    </xdr:to>
    <xdr:sp macro="" textlink="">
      <xdr:nvSpPr>
        <xdr:cNvPr id="71" name="円/楕円 70"/>
        <xdr:cNvSpPr/>
      </xdr:nvSpPr>
      <xdr:spPr bwMode="auto">
        <a:xfrm>
          <a:off x="5600700" y="290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87934</xdr:rowOff>
    </xdr:from>
    <xdr:ext cx="762000" cy="259045"/>
    <xdr:sp macro="" textlink="">
      <xdr:nvSpPr>
        <xdr:cNvPr id="72" name="人口1人当たり決算額の推移該当値テキスト130"/>
        <xdr:cNvSpPr txBox="1"/>
      </xdr:nvSpPr>
      <xdr:spPr>
        <a:xfrm>
          <a:off x="5740400" y="287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102957</xdr:rowOff>
    </xdr:from>
    <xdr:to>
      <xdr:col>4</xdr:col>
      <xdr:colOff>520700</xdr:colOff>
      <xdr:row>17</xdr:row>
      <xdr:rowOff>33107</xdr:rowOff>
    </xdr:to>
    <xdr:sp macro="" textlink="">
      <xdr:nvSpPr>
        <xdr:cNvPr id="73" name="円/楕円 72"/>
        <xdr:cNvSpPr/>
      </xdr:nvSpPr>
      <xdr:spPr bwMode="auto">
        <a:xfrm>
          <a:off x="4953000" y="289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17884</xdr:rowOff>
    </xdr:from>
    <xdr:ext cx="736600" cy="259045"/>
    <xdr:sp macro="" textlink="">
      <xdr:nvSpPr>
        <xdr:cNvPr id="74" name="テキスト ボックス 73"/>
        <xdr:cNvSpPr txBox="1"/>
      </xdr:nvSpPr>
      <xdr:spPr>
        <a:xfrm>
          <a:off x="4622800" y="298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60,389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80652</xdr:rowOff>
    </xdr:from>
    <xdr:to>
      <xdr:col>3</xdr:col>
      <xdr:colOff>955675</xdr:colOff>
      <xdr:row>17</xdr:row>
      <xdr:rowOff>10802</xdr:rowOff>
    </xdr:to>
    <xdr:sp macro="" textlink="">
      <xdr:nvSpPr>
        <xdr:cNvPr id="75" name="円/楕円 74"/>
        <xdr:cNvSpPr/>
      </xdr:nvSpPr>
      <xdr:spPr bwMode="auto">
        <a:xfrm>
          <a:off x="4254500" y="287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20979</xdr:rowOff>
    </xdr:from>
    <xdr:ext cx="762000" cy="259045"/>
    <xdr:sp macro="" textlink="">
      <xdr:nvSpPr>
        <xdr:cNvPr id="76" name="テキスト ボックス 75"/>
        <xdr:cNvSpPr txBox="1"/>
      </xdr:nvSpPr>
      <xdr:spPr>
        <a:xfrm>
          <a:off x="3924300" y="264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61,072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112068</xdr:rowOff>
    </xdr:from>
    <xdr:to>
      <xdr:col>3</xdr:col>
      <xdr:colOff>257175</xdr:colOff>
      <xdr:row>17</xdr:row>
      <xdr:rowOff>42218</xdr:rowOff>
    </xdr:to>
    <xdr:sp macro="" textlink="">
      <xdr:nvSpPr>
        <xdr:cNvPr id="77" name="円/楕円 76"/>
        <xdr:cNvSpPr/>
      </xdr:nvSpPr>
      <xdr:spPr bwMode="auto">
        <a:xfrm>
          <a:off x="3556000" y="2902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52395</xdr:rowOff>
    </xdr:from>
    <xdr:ext cx="762000" cy="259045"/>
    <xdr:sp macro="" textlink="">
      <xdr:nvSpPr>
        <xdr:cNvPr id="78" name="テキスト ボックス 77"/>
        <xdr:cNvSpPr txBox="1"/>
      </xdr:nvSpPr>
      <xdr:spPr>
        <a:xfrm>
          <a:off x="3225800" y="267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60,110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107823</xdr:rowOff>
    </xdr:from>
    <xdr:to>
      <xdr:col>2</xdr:col>
      <xdr:colOff>692150</xdr:colOff>
      <xdr:row>17</xdr:row>
      <xdr:rowOff>37973</xdr:rowOff>
    </xdr:to>
    <xdr:sp macro="" textlink="">
      <xdr:nvSpPr>
        <xdr:cNvPr id="79" name="円/楕円 78"/>
        <xdr:cNvSpPr/>
      </xdr:nvSpPr>
      <xdr:spPr bwMode="auto">
        <a:xfrm>
          <a:off x="2857500" y="289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22750</xdr:rowOff>
    </xdr:from>
    <xdr:ext cx="762000" cy="259045"/>
    <xdr:sp macro="" textlink="">
      <xdr:nvSpPr>
        <xdr:cNvPr id="80" name="テキスト ボックス 79"/>
        <xdr:cNvSpPr txBox="1"/>
      </xdr:nvSpPr>
      <xdr:spPr>
        <a:xfrm>
          <a:off x="2527300" y="29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80785</xdr:rowOff>
    </xdr:from>
    <xdr:to>
      <xdr:col>4</xdr:col>
      <xdr:colOff>1117600</xdr:colOff>
      <xdr:row>36</xdr:row>
      <xdr:rowOff>131496</xdr:rowOff>
    </xdr:to>
    <xdr:cxnSp macro="">
      <xdr:nvCxnSpPr>
        <xdr:cNvPr id="113" name="直線コネクタ 112"/>
        <xdr:cNvCxnSpPr/>
      </xdr:nvCxnSpPr>
      <xdr:spPr bwMode="auto">
        <a:xfrm flipV="1">
          <a:off x="5003800" y="7034035"/>
          <a:ext cx="6477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131496</xdr:rowOff>
    </xdr:from>
    <xdr:to>
      <xdr:col>4</xdr:col>
      <xdr:colOff>469900</xdr:colOff>
      <xdr:row>36</xdr:row>
      <xdr:rowOff>169634</xdr:rowOff>
    </xdr:to>
    <xdr:cxnSp macro="">
      <xdr:nvCxnSpPr>
        <xdr:cNvPr id="116" name="直線コネクタ 115"/>
        <xdr:cNvCxnSpPr/>
      </xdr:nvCxnSpPr>
      <xdr:spPr bwMode="auto">
        <a:xfrm flipV="1">
          <a:off x="4305300" y="7084746"/>
          <a:ext cx="698500" cy="3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101549</xdr:rowOff>
    </xdr:from>
    <xdr:to>
      <xdr:col>3</xdr:col>
      <xdr:colOff>904875</xdr:colOff>
      <xdr:row>36</xdr:row>
      <xdr:rowOff>169634</xdr:rowOff>
    </xdr:to>
    <xdr:cxnSp macro="">
      <xdr:nvCxnSpPr>
        <xdr:cNvPr id="119" name="直線コネクタ 118"/>
        <xdr:cNvCxnSpPr/>
      </xdr:nvCxnSpPr>
      <xdr:spPr bwMode="auto">
        <a:xfrm>
          <a:off x="3606800" y="7054799"/>
          <a:ext cx="698500" cy="6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326416</xdr:rowOff>
    </xdr:from>
    <xdr:to>
      <xdr:col>3</xdr:col>
      <xdr:colOff>206375</xdr:colOff>
      <xdr:row>36</xdr:row>
      <xdr:rowOff>101549</xdr:rowOff>
    </xdr:to>
    <xdr:cxnSp macro="">
      <xdr:nvCxnSpPr>
        <xdr:cNvPr id="122" name="直線コネクタ 121"/>
        <xdr:cNvCxnSpPr/>
      </xdr:nvCxnSpPr>
      <xdr:spPr bwMode="auto">
        <a:xfrm>
          <a:off x="2908300" y="6936766"/>
          <a:ext cx="698500" cy="118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29985</xdr:rowOff>
    </xdr:from>
    <xdr:to>
      <xdr:col>5</xdr:col>
      <xdr:colOff>34925</xdr:colOff>
      <xdr:row>36</xdr:row>
      <xdr:rowOff>131585</xdr:rowOff>
    </xdr:to>
    <xdr:sp macro="" textlink="">
      <xdr:nvSpPr>
        <xdr:cNvPr id="132" name="円/楕円 131"/>
        <xdr:cNvSpPr/>
      </xdr:nvSpPr>
      <xdr:spPr bwMode="auto">
        <a:xfrm>
          <a:off x="5600700" y="698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2062</xdr:rowOff>
    </xdr:from>
    <xdr:ext cx="762000" cy="259045"/>
    <xdr:sp macro="" textlink="">
      <xdr:nvSpPr>
        <xdr:cNvPr id="133" name="人口1人当たり決算額の推移該当値テキスト445"/>
        <xdr:cNvSpPr txBox="1"/>
      </xdr:nvSpPr>
      <xdr:spPr>
        <a:xfrm>
          <a:off x="5740400" y="695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80696</xdr:rowOff>
    </xdr:from>
    <xdr:to>
      <xdr:col>4</xdr:col>
      <xdr:colOff>520700</xdr:colOff>
      <xdr:row>37</xdr:row>
      <xdr:rowOff>10846</xdr:rowOff>
    </xdr:to>
    <xdr:sp macro="" textlink="">
      <xdr:nvSpPr>
        <xdr:cNvPr id="134" name="円/楕円 133"/>
        <xdr:cNvSpPr/>
      </xdr:nvSpPr>
      <xdr:spPr bwMode="auto">
        <a:xfrm>
          <a:off x="4953000" y="703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167073</xdr:rowOff>
    </xdr:from>
    <xdr:ext cx="736600" cy="259045"/>
    <xdr:sp macro="" textlink="">
      <xdr:nvSpPr>
        <xdr:cNvPr id="135" name="テキスト ボックス 134"/>
        <xdr:cNvSpPr txBox="1"/>
      </xdr:nvSpPr>
      <xdr:spPr>
        <a:xfrm>
          <a:off x="4622800" y="7120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118834</xdr:rowOff>
    </xdr:from>
    <xdr:to>
      <xdr:col>3</xdr:col>
      <xdr:colOff>955675</xdr:colOff>
      <xdr:row>37</xdr:row>
      <xdr:rowOff>48984</xdr:rowOff>
    </xdr:to>
    <xdr:sp macro="" textlink="">
      <xdr:nvSpPr>
        <xdr:cNvPr id="136" name="円/楕円 135"/>
        <xdr:cNvSpPr/>
      </xdr:nvSpPr>
      <xdr:spPr bwMode="auto">
        <a:xfrm>
          <a:off x="4254500" y="7072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33761</xdr:rowOff>
    </xdr:from>
    <xdr:ext cx="762000" cy="259045"/>
    <xdr:sp macro="" textlink="">
      <xdr:nvSpPr>
        <xdr:cNvPr id="137" name="テキスト ボックス 136"/>
        <xdr:cNvSpPr txBox="1"/>
      </xdr:nvSpPr>
      <xdr:spPr>
        <a:xfrm>
          <a:off x="3924300" y="715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50749</xdr:rowOff>
    </xdr:from>
    <xdr:to>
      <xdr:col>3</xdr:col>
      <xdr:colOff>257175</xdr:colOff>
      <xdr:row>36</xdr:row>
      <xdr:rowOff>152349</xdr:rowOff>
    </xdr:to>
    <xdr:sp macro="" textlink="">
      <xdr:nvSpPr>
        <xdr:cNvPr id="138" name="円/楕円 137"/>
        <xdr:cNvSpPr/>
      </xdr:nvSpPr>
      <xdr:spPr bwMode="auto">
        <a:xfrm>
          <a:off x="3556000" y="700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137126</xdr:rowOff>
    </xdr:from>
    <xdr:ext cx="762000" cy="259045"/>
    <xdr:sp macro="" textlink="">
      <xdr:nvSpPr>
        <xdr:cNvPr id="139" name="テキスト ボックス 138"/>
        <xdr:cNvSpPr txBox="1"/>
      </xdr:nvSpPr>
      <xdr:spPr>
        <a:xfrm>
          <a:off x="3225800" y="709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275616</xdr:rowOff>
    </xdr:from>
    <xdr:to>
      <xdr:col>2</xdr:col>
      <xdr:colOff>692150</xdr:colOff>
      <xdr:row>36</xdr:row>
      <xdr:rowOff>34316</xdr:rowOff>
    </xdr:to>
    <xdr:sp macro="" textlink="">
      <xdr:nvSpPr>
        <xdr:cNvPr id="140" name="円/楕円 139"/>
        <xdr:cNvSpPr/>
      </xdr:nvSpPr>
      <xdr:spPr bwMode="auto">
        <a:xfrm>
          <a:off x="2857500" y="688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19093</xdr:rowOff>
    </xdr:from>
    <xdr:ext cx="762000" cy="259045"/>
    <xdr:sp macro="" textlink="">
      <xdr:nvSpPr>
        <xdr:cNvPr id="141" name="テキスト ボックス 140"/>
        <xdr:cNvSpPr txBox="1"/>
      </xdr:nvSpPr>
      <xdr:spPr>
        <a:xfrm>
          <a:off x="2527300" y="697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343,993
339,293
72.11
105,566,057
101,940,208
3,077,218
58,635,298
58,572,451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171201</xdr:rowOff>
    </xdr:from>
    <xdr:to>
      <xdr:col>6</xdr:col>
      <xdr:colOff>511175</xdr:colOff>
      <xdr:row>35</xdr:row>
      <xdr:rowOff>20005</xdr:rowOff>
    </xdr:to>
    <xdr:cxnSp macro="">
      <xdr:nvCxnSpPr>
        <xdr:cNvPr id="59" name="直線コネクタ 58"/>
        <xdr:cNvCxnSpPr/>
      </xdr:nvCxnSpPr>
      <xdr:spPr>
        <a:xfrm>
          <a:off x="3797300" y="6000501"/>
          <a:ext cx="8382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159794</xdr:rowOff>
    </xdr:from>
    <xdr:to>
      <xdr:col>5</xdr:col>
      <xdr:colOff>358775</xdr:colOff>
      <xdr:row>34</xdr:row>
      <xdr:rowOff>171201</xdr:rowOff>
    </xdr:to>
    <xdr:cxnSp macro="">
      <xdr:nvCxnSpPr>
        <xdr:cNvPr id="62" name="直線コネクタ 61"/>
        <xdr:cNvCxnSpPr/>
      </xdr:nvCxnSpPr>
      <xdr:spPr>
        <a:xfrm>
          <a:off x="2908300" y="5989094"/>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153279</xdr:rowOff>
    </xdr:from>
    <xdr:to>
      <xdr:col>4</xdr:col>
      <xdr:colOff>155575</xdr:colOff>
      <xdr:row>34</xdr:row>
      <xdr:rowOff>159794</xdr:rowOff>
    </xdr:to>
    <xdr:cxnSp macro="">
      <xdr:nvCxnSpPr>
        <xdr:cNvPr id="65" name="直線コネクタ 64"/>
        <xdr:cNvCxnSpPr/>
      </xdr:nvCxnSpPr>
      <xdr:spPr>
        <a:xfrm>
          <a:off x="2019300" y="598257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87671</xdr:rowOff>
    </xdr:from>
    <xdr:to>
      <xdr:col>2</xdr:col>
      <xdr:colOff>638175</xdr:colOff>
      <xdr:row>34</xdr:row>
      <xdr:rowOff>153279</xdr:rowOff>
    </xdr:to>
    <xdr:cxnSp macro="">
      <xdr:nvCxnSpPr>
        <xdr:cNvPr id="68" name="直線コネクタ 67"/>
        <xdr:cNvCxnSpPr/>
      </xdr:nvCxnSpPr>
      <xdr:spPr>
        <a:xfrm>
          <a:off x="1130300" y="5745521"/>
          <a:ext cx="889000" cy="2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140655</xdr:rowOff>
    </xdr:from>
    <xdr:to>
      <xdr:col>6</xdr:col>
      <xdr:colOff>561975</xdr:colOff>
      <xdr:row>35</xdr:row>
      <xdr:rowOff>70805</xdr:rowOff>
    </xdr:to>
    <xdr:sp macro="" textlink="">
      <xdr:nvSpPr>
        <xdr:cNvPr id="78" name="円/楕円 77"/>
        <xdr:cNvSpPr/>
      </xdr:nvSpPr>
      <xdr:spPr>
        <a:xfrm>
          <a:off x="4584700" y="59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119082</xdr:rowOff>
    </xdr:from>
    <xdr:ext cx="534377" cy="259045"/>
    <xdr:sp macro="" textlink="">
      <xdr:nvSpPr>
        <xdr:cNvPr id="79" name="人件費該当値テキスト"/>
        <xdr:cNvSpPr txBox="1"/>
      </xdr:nvSpPr>
      <xdr:spPr>
        <a:xfrm>
          <a:off x="4686300" y="59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47,736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120401</xdr:rowOff>
    </xdr:from>
    <xdr:to>
      <xdr:col>5</xdr:col>
      <xdr:colOff>409575</xdr:colOff>
      <xdr:row>35</xdr:row>
      <xdr:rowOff>50551</xdr:rowOff>
    </xdr:to>
    <xdr:sp macro="" textlink="">
      <xdr:nvSpPr>
        <xdr:cNvPr id="80" name="円/楕円 79"/>
        <xdr:cNvSpPr/>
      </xdr:nvSpPr>
      <xdr:spPr>
        <a:xfrm>
          <a:off x="3746500" y="59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41678</xdr:rowOff>
    </xdr:from>
    <xdr:ext cx="534377" cy="259045"/>
    <xdr:sp macro="" textlink="">
      <xdr:nvSpPr>
        <xdr:cNvPr id="81" name="テキスト ボックス 80"/>
        <xdr:cNvSpPr txBox="1"/>
      </xdr:nvSpPr>
      <xdr:spPr>
        <a:xfrm>
          <a:off x="3530111" y="60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108994</xdr:rowOff>
    </xdr:from>
    <xdr:to>
      <xdr:col>4</xdr:col>
      <xdr:colOff>206375</xdr:colOff>
      <xdr:row>35</xdr:row>
      <xdr:rowOff>39144</xdr:rowOff>
    </xdr:to>
    <xdr:sp macro="" textlink="">
      <xdr:nvSpPr>
        <xdr:cNvPr id="82" name="円/楕円 81"/>
        <xdr:cNvSpPr/>
      </xdr:nvSpPr>
      <xdr:spPr>
        <a:xfrm>
          <a:off x="2857500" y="59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30271</xdr:rowOff>
    </xdr:from>
    <xdr:ext cx="534377" cy="259045"/>
    <xdr:sp macro="" textlink="">
      <xdr:nvSpPr>
        <xdr:cNvPr id="83" name="テキスト ボックス 82"/>
        <xdr:cNvSpPr txBox="1"/>
      </xdr:nvSpPr>
      <xdr:spPr>
        <a:xfrm>
          <a:off x="2641111" y="60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102479</xdr:rowOff>
    </xdr:from>
    <xdr:to>
      <xdr:col>3</xdr:col>
      <xdr:colOff>3175</xdr:colOff>
      <xdr:row>35</xdr:row>
      <xdr:rowOff>32629</xdr:rowOff>
    </xdr:to>
    <xdr:sp macro="" textlink="">
      <xdr:nvSpPr>
        <xdr:cNvPr id="84" name="円/楕円 83"/>
        <xdr:cNvSpPr/>
      </xdr:nvSpPr>
      <xdr:spPr>
        <a:xfrm>
          <a:off x="1968500" y="59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23756</xdr:rowOff>
    </xdr:from>
    <xdr:ext cx="534377" cy="259045"/>
    <xdr:sp macro="" textlink="">
      <xdr:nvSpPr>
        <xdr:cNvPr id="85" name="テキスト ボックス 84"/>
        <xdr:cNvSpPr txBox="1"/>
      </xdr:nvSpPr>
      <xdr:spPr>
        <a:xfrm>
          <a:off x="1752111" y="60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36871</xdr:rowOff>
    </xdr:from>
    <xdr:to>
      <xdr:col>1</xdr:col>
      <xdr:colOff>485775</xdr:colOff>
      <xdr:row>33</xdr:row>
      <xdr:rowOff>138471</xdr:rowOff>
    </xdr:to>
    <xdr:sp macro="" textlink="">
      <xdr:nvSpPr>
        <xdr:cNvPr id="86" name="円/楕円 85"/>
        <xdr:cNvSpPr/>
      </xdr:nvSpPr>
      <xdr:spPr>
        <a:xfrm>
          <a:off x="1079500" y="56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154998</xdr:rowOff>
    </xdr:from>
    <xdr:ext cx="534377" cy="259045"/>
    <xdr:sp macro="" textlink="">
      <xdr:nvSpPr>
        <xdr:cNvPr id="87" name="テキスト ボックス 86"/>
        <xdr:cNvSpPr txBox="1"/>
      </xdr:nvSpPr>
      <xdr:spPr>
        <a:xfrm>
          <a:off x="863111" y="54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91884</xdr:rowOff>
    </xdr:from>
    <xdr:to>
      <xdr:col>6</xdr:col>
      <xdr:colOff>511175</xdr:colOff>
      <xdr:row>56</xdr:row>
      <xdr:rowOff>123469</xdr:rowOff>
    </xdr:to>
    <xdr:cxnSp macro="">
      <xdr:nvCxnSpPr>
        <xdr:cNvPr id="117" name="直線コネクタ 116"/>
        <xdr:cNvCxnSpPr/>
      </xdr:nvCxnSpPr>
      <xdr:spPr>
        <a:xfrm flipV="1">
          <a:off x="3797300" y="9693084"/>
          <a:ext cx="8382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79197</xdr:rowOff>
    </xdr:from>
    <xdr:to>
      <xdr:col>5</xdr:col>
      <xdr:colOff>358775</xdr:colOff>
      <xdr:row>56</xdr:row>
      <xdr:rowOff>123469</xdr:rowOff>
    </xdr:to>
    <xdr:cxnSp macro="">
      <xdr:nvCxnSpPr>
        <xdr:cNvPr id="120" name="直線コネクタ 119"/>
        <xdr:cNvCxnSpPr/>
      </xdr:nvCxnSpPr>
      <xdr:spPr>
        <a:xfrm>
          <a:off x="2908300" y="9680397"/>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79197</xdr:rowOff>
    </xdr:from>
    <xdr:to>
      <xdr:col>4</xdr:col>
      <xdr:colOff>155575</xdr:colOff>
      <xdr:row>57</xdr:row>
      <xdr:rowOff>54318</xdr:rowOff>
    </xdr:to>
    <xdr:cxnSp macro="">
      <xdr:nvCxnSpPr>
        <xdr:cNvPr id="123" name="直線コネクタ 122"/>
        <xdr:cNvCxnSpPr/>
      </xdr:nvCxnSpPr>
      <xdr:spPr>
        <a:xfrm flipV="1">
          <a:off x="2019300" y="9680397"/>
          <a:ext cx="88900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18161</xdr:rowOff>
    </xdr:from>
    <xdr:to>
      <xdr:col>2</xdr:col>
      <xdr:colOff>638175</xdr:colOff>
      <xdr:row>57</xdr:row>
      <xdr:rowOff>54318</xdr:rowOff>
    </xdr:to>
    <xdr:cxnSp macro="">
      <xdr:nvCxnSpPr>
        <xdr:cNvPr id="126" name="直線コネクタ 125"/>
        <xdr:cNvCxnSpPr/>
      </xdr:nvCxnSpPr>
      <xdr:spPr>
        <a:xfrm>
          <a:off x="1130300" y="9790811"/>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41084</xdr:rowOff>
    </xdr:from>
    <xdr:to>
      <xdr:col>6</xdr:col>
      <xdr:colOff>561975</xdr:colOff>
      <xdr:row>56</xdr:row>
      <xdr:rowOff>142684</xdr:rowOff>
    </xdr:to>
    <xdr:sp macro="" textlink="">
      <xdr:nvSpPr>
        <xdr:cNvPr id="136" name="円/楕円 135"/>
        <xdr:cNvSpPr/>
      </xdr:nvSpPr>
      <xdr:spPr>
        <a:xfrm>
          <a:off x="4584700" y="96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19511</xdr:rowOff>
    </xdr:from>
    <xdr:ext cx="534377" cy="259045"/>
    <xdr:sp macro="" textlink="">
      <xdr:nvSpPr>
        <xdr:cNvPr id="137" name="物件費該当値テキスト"/>
        <xdr:cNvSpPr txBox="1"/>
      </xdr:nvSpPr>
      <xdr:spPr>
        <a:xfrm>
          <a:off x="4686300" y="962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42,255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72669</xdr:rowOff>
    </xdr:from>
    <xdr:to>
      <xdr:col>5</xdr:col>
      <xdr:colOff>409575</xdr:colOff>
      <xdr:row>57</xdr:row>
      <xdr:rowOff>2819</xdr:rowOff>
    </xdr:to>
    <xdr:sp macro="" textlink="">
      <xdr:nvSpPr>
        <xdr:cNvPr id="138" name="円/楕円 137"/>
        <xdr:cNvSpPr/>
      </xdr:nvSpPr>
      <xdr:spPr>
        <a:xfrm>
          <a:off x="3746500" y="96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165396</xdr:rowOff>
    </xdr:from>
    <xdr:ext cx="534377" cy="259045"/>
    <xdr:sp macro="" textlink="">
      <xdr:nvSpPr>
        <xdr:cNvPr id="139" name="テキスト ボックス 138"/>
        <xdr:cNvSpPr txBox="1"/>
      </xdr:nvSpPr>
      <xdr:spPr>
        <a:xfrm>
          <a:off x="3530111" y="97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28397</xdr:rowOff>
    </xdr:from>
    <xdr:to>
      <xdr:col>4</xdr:col>
      <xdr:colOff>206375</xdr:colOff>
      <xdr:row>56</xdr:row>
      <xdr:rowOff>129997</xdr:rowOff>
    </xdr:to>
    <xdr:sp macro="" textlink="">
      <xdr:nvSpPr>
        <xdr:cNvPr id="140" name="円/楕円 139"/>
        <xdr:cNvSpPr/>
      </xdr:nvSpPr>
      <xdr:spPr>
        <a:xfrm>
          <a:off x="2857500" y="96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121124</xdr:rowOff>
    </xdr:from>
    <xdr:ext cx="534377" cy="259045"/>
    <xdr:sp macro="" textlink="">
      <xdr:nvSpPr>
        <xdr:cNvPr id="141" name="テキスト ボックス 140"/>
        <xdr:cNvSpPr txBox="1"/>
      </xdr:nvSpPr>
      <xdr:spPr>
        <a:xfrm>
          <a:off x="2641111" y="97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3518</xdr:rowOff>
    </xdr:from>
    <xdr:to>
      <xdr:col>3</xdr:col>
      <xdr:colOff>3175</xdr:colOff>
      <xdr:row>57</xdr:row>
      <xdr:rowOff>105118</xdr:rowOff>
    </xdr:to>
    <xdr:sp macro="" textlink="">
      <xdr:nvSpPr>
        <xdr:cNvPr id="142" name="円/楕円 141"/>
        <xdr:cNvSpPr/>
      </xdr:nvSpPr>
      <xdr:spPr>
        <a:xfrm>
          <a:off x="1968500" y="97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96245</xdr:rowOff>
    </xdr:from>
    <xdr:ext cx="534377" cy="259045"/>
    <xdr:sp macro="" textlink="">
      <xdr:nvSpPr>
        <xdr:cNvPr id="143" name="テキスト ボックス 142"/>
        <xdr:cNvSpPr txBox="1"/>
      </xdr:nvSpPr>
      <xdr:spPr>
        <a:xfrm>
          <a:off x="1752111" y="98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138811</xdr:rowOff>
    </xdr:from>
    <xdr:to>
      <xdr:col>1</xdr:col>
      <xdr:colOff>485775</xdr:colOff>
      <xdr:row>57</xdr:row>
      <xdr:rowOff>68961</xdr:rowOff>
    </xdr:to>
    <xdr:sp macro="" textlink="">
      <xdr:nvSpPr>
        <xdr:cNvPr id="144" name="円/楕円 143"/>
        <xdr:cNvSpPr/>
      </xdr:nvSpPr>
      <xdr:spPr>
        <a:xfrm>
          <a:off x="1079500" y="97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60088</xdr:rowOff>
    </xdr:from>
    <xdr:ext cx="534377" cy="259045"/>
    <xdr:sp macro="" textlink="">
      <xdr:nvSpPr>
        <xdr:cNvPr id="145" name="テキスト ボックス 144"/>
        <xdr:cNvSpPr txBox="1"/>
      </xdr:nvSpPr>
      <xdr:spPr>
        <a:xfrm>
          <a:off x="863111" y="98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81026</xdr:rowOff>
    </xdr:from>
    <xdr:to>
      <xdr:col>6</xdr:col>
      <xdr:colOff>511175</xdr:colOff>
      <xdr:row>77</xdr:row>
      <xdr:rowOff>81254</xdr:rowOff>
    </xdr:to>
    <xdr:cxnSp macro="">
      <xdr:nvCxnSpPr>
        <xdr:cNvPr id="174" name="直線コネクタ 173"/>
        <xdr:cNvCxnSpPr/>
      </xdr:nvCxnSpPr>
      <xdr:spPr>
        <a:xfrm flipV="1">
          <a:off x="3797300" y="1328267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81254</xdr:rowOff>
    </xdr:from>
    <xdr:to>
      <xdr:col>5</xdr:col>
      <xdr:colOff>358775</xdr:colOff>
      <xdr:row>77</xdr:row>
      <xdr:rowOff>153415</xdr:rowOff>
    </xdr:to>
    <xdr:cxnSp macro="">
      <xdr:nvCxnSpPr>
        <xdr:cNvPr id="177" name="直線コネクタ 176"/>
        <xdr:cNvCxnSpPr/>
      </xdr:nvCxnSpPr>
      <xdr:spPr>
        <a:xfrm flipV="1">
          <a:off x="2908300" y="13282904"/>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85370</xdr:rowOff>
    </xdr:from>
    <xdr:to>
      <xdr:col>4</xdr:col>
      <xdr:colOff>155575</xdr:colOff>
      <xdr:row>77</xdr:row>
      <xdr:rowOff>153415</xdr:rowOff>
    </xdr:to>
    <xdr:cxnSp macro="">
      <xdr:nvCxnSpPr>
        <xdr:cNvPr id="180" name="直線コネクタ 179"/>
        <xdr:cNvCxnSpPr/>
      </xdr:nvCxnSpPr>
      <xdr:spPr>
        <a:xfrm>
          <a:off x="2019300" y="13287020"/>
          <a:ext cx="889000" cy="6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68301</xdr:rowOff>
    </xdr:from>
    <xdr:to>
      <xdr:col>2</xdr:col>
      <xdr:colOff>638175</xdr:colOff>
      <xdr:row>77</xdr:row>
      <xdr:rowOff>85370</xdr:rowOff>
    </xdr:to>
    <xdr:cxnSp macro="">
      <xdr:nvCxnSpPr>
        <xdr:cNvPr id="183" name="直線コネクタ 182"/>
        <xdr:cNvCxnSpPr/>
      </xdr:nvCxnSpPr>
      <xdr:spPr>
        <a:xfrm>
          <a:off x="1130300" y="13269951"/>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114952</xdr:rowOff>
    </xdr:from>
    <xdr:ext cx="469744" cy="259045"/>
    <xdr:sp macro="" textlink="">
      <xdr:nvSpPr>
        <xdr:cNvPr id="187" name="テキスト ボックス 186"/>
        <xdr:cNvSpPr txBox="1"/>
      </xdr:nvSpPr>
      <xdr:spPr>
        <a:xfrm>
          <a:off x="8954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30226</xdr:rowOff>
    </xdr:from>
    <xdr:to>
      <xdr:col>6</xdr:col>
      <xdr:colOff>561975</xdr:colOff>
      <xdr:row>77</xdr:row>
      <xdr:rowOff>131826</xdr:rowOff>
    </xdr:to>
    <xdr:sp macro="" textlink="">
      <xdr:nvSpPr>
        <xdr:cNvPr id="193" name="円/楕円 192"/>
        <xdr:cNvSpPr/>
      </xdr:nvSpPr>
      <xdr:spPr>
        <a:xfrm>
          <a:off x="45847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8653</xdr:rowOff>
    </xdr:from>
    <xdr:ext cx="469744" cy="259045"/>
    <xdr:sp macro="" textlink="">
      <xdr:nvSpPr>
        <xdr:cNvPr id="194" name="維持補修費該当値テキスト"/>
        <xdr:cNvSpPr txBox="1"/>
      </xdr:nvSpPr>
      <xdr:spPr>
        <a:xfrm>
          <a:off x="4686300" y="1321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30454</xdr:rowOff>
    </xdr:from>
    <xdr:to>
      <xdr:col>5</xdr:col>
      <xdr:colOff>409575</xdr:colOff>
      <xdr:row>77</xdr:row>
      <xdr:rowOff>132054</xdr:rowOff>
    </xdr:to>
    <xdr:sp macro="" textlink="">
      <xdr:nvSpPr>
        <xdr:cNvPr id="195" name="円/楕円 194"/>
        <xdr:cNvSpPr/>
      </xdr:nvSpPr>
      <xdr:spPr>
        <a:xfrm>
          <a:off x="3746500" y="132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123181</xdr:rowOff>
    </xdr:from>
    <xdr:ext cx="469744" cy="259045"/>
    <xdr:sp macro="" textlink="">
      <xdr:nvSpPr>
        <xdr:cNvPr id="196" name="テキスト ボックス 195"/>
        <xdr:cNvSpPr txBox="1"/>
      </xdr:nvSpPr>
      <xdr:spPr>
        <a:xfrm>
          <a:off x="3562427" y="133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102615</xdr:rowOff>
    </xdr:from>
    <xdr:to>
      <xdr:col>4</xdr:col>
      <xdr:colOff>206375</xdr:colOff>
      <xdr:row>78</xdr:row>
      <xdr:rowOff>32765</xdr:rowOff>
    </xdr:to>
    <xdr:sp macro="" textlink="">
      <xdr:nvSpPr>
        <xdr:cNvPr id="197" name="円/楕円 196"/>
        <xdr:cNvSpPr/>
      </xdr:nvSpPr>
      <xdr:spPr>
        <a:xfrm>
          <a:off x="2857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23892</xdr:rowOff>
    </xdr:from>
    <xdr:ext cx="469744" cy="259045"/>
    <xdr:sp macro="" textlink="">
      <xdr:nvSpPr>
        <xdr:cNvPr id="198" name="テキスト ボックス 197"/>
        <xdr:cNvSpPr txBox="1"/>
      </xdr:nvSpPr>
      <xdr:spPr>
        <a:xfrm>
          <a:off x="2673427" y="133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34570</xdr:rowOff>
    </xdr:from>
    <xdr:to>
      <xdr:col>3</xdr:col>
      <xdr:colOff>3175</xdr:colOff>
      <xdr:row>77</xdr:row>
      <xdr:rowOff>136170</xdr:rowOff>
    </xdr:to>
    <xdr:sp macro="" textlink="">
      <xdr:nvSpPr>
        <xdr:cNvPr id="199" name="円/楕円 198"/>
        <xdr:cNvSpPr/>
      </xdr:nvSpPr>
      <xdr:spPr>
        <a:xfrm>
          <a:off x="1968500" y="132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127297</xdr:rowOff>
    </xdr:from>
    <xdr:ext cx="469744" cy="259045"/>
    <xdr:sp macro="" textlink="">
      <xdr:nvSpPr>
        <xdr:cNvPr id="200" name="テキスト ボックス 199"/>
        <xdr:cNvSpPr txBox="1"/>
      </xdr:nvSpPr>
      <xdr:spPr>
        <a:xfrm>
          <a:off x="1784427" y="133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17501</xdr:rowOff>
    </xdr:from>
    <xdr:to>
      <xdr:col>1</xdr:col>
      <xdr:colOff>485775</xdr:colOff>
      <xdr:row>77</xdr:row>
      <xdr:rowOff>119101</xdr:rowOff>
    </xdr:to>
    <xdr:sp macro="" textlink="">
      <xdr:nvSpPr>
        <xdr:cNvPr id="201" name="円/楕円 200"/>
        <xdr:cNvSpPr/>
      </xdr:nvSpPr>
      <xdr:spPr>
        <a:xfrm>
          <a:off x="1079500" y="132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135628</xdr:rowOff>
    </xdr:from>
    <xdr:ext cx="469744" cy="259045"/>
    <xdr:sp macro="" textlink="">
      <xdr:nvSpPr>
        <xdr:cNvPr id="202" name="テキスト ボックス 201"/>
        <xdr:cNvSpPr txBox="1"/>
      </xdr:nvSpPr>
      <xdr:spPr>
        <a:xfrm>
          <a:off x="895427" y="1299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86246</xdr:rowOff>
    </xdr:from>
    <xdr:to>
      <xdr:col>6</xdr:col>
      <xdr:colOff>511175</xdr:colOff>
      <xdr:row>96</xdr:row>
      <xdr:rowOff>165988</xdr:rowOff>
    </xdr:to>
    <xdr:cxnSp macro="">
      <xdr:nvCxnSpPr>
        <xdr:cNvPr id="232" name="直線コネクタ 231"/>
        <xdr:cNvCxnSpPr/>
      </xdr:nvCxnSpPr>
      <xdr:spPr>
        <a:xfrm flipV="1">
          <a:off x="3797300" y="16545446"/>
          <a:ext cx="838200" cy="7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165988</xdr:rowOff>
    </xdr:from>
    <xdr:to>
      <xdr:col>5</xdr:col>
      <xdr:colOff>358775</xdr:colOff>
      <xdr:row>97</xdr:row>
      <xdr:rowOff>85789</xdr:rowOff>
    </xdr:to>
    <xdr:cxnSp macro="">
      <xdr:nvCxnSpPr>
        <xdr:cNvPr id="235" name="直線コネクタ 234"/>
        <xdr:cNvCxnSpPr/>
      </xdr:nvCxnSpPr>
      <xdr:spPr>
        <a:xfrm flipV="1">
          <a:off x="2908300" y="16625188"/>
          <a:ext cx="889000" cy="9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85789</xdr:rowOff>
    </xdr:from>
    <xdr:to>
      <xdr:col>4</xdr:col>
      <xdr:colOff>155575</xdr:colOff>
      <xdr:row>97</xdr:row>
      <xdr:rowOff>164064</xdr:rowOff>
    </xdr:to>
    <xdr:cxnSp macro="">
      <xdr:nvCxnSpPr>
        <xdr:cNvPr id="238" name="直線コネクタ 237"/>
        <xdr:cNvCxnSpPr/>
      </xdr:nvCxnSpPr>
      <xdr:spPr>
        <a:xfrm flipV="1">
          <a:off x="2019300" y="16716439"/>
          <a:ext cx="889000" cy="7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164064</xdr:rowOff>
    </xdr:from>
    <xdr:to>
      <xdr:col>2</xdr:col>
      <xdr:colOff>638175</xdr:colOff>
      <xdr:row>98</xdr:row>
      <xdr:rowOff>5855</xdr:rowOff>
    </xdr:to>
    <xdr:cxnSp macro="">
      <xdr:nvCxnSpPr>
        <xdr:cNvPr id="241" name="直線コネクタ 240"/>
        <xdr:cNvCxnSpPr/>
      </xdr:nvCxnSpPr>
      <xdr:spPr>
        <a:xfrm flipV="1">
          <a:off x="1130300" y="16794714"/>
          <a:ext cx="8890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35446</xdr:rowOff>
    </xdr:from>
    <xdr:to>
      <xdr:col>6</xdr:col>
      <xdr:colOff>561975</xdr:colOff>
      <xdr:row>96</xdr:row>
      <xdr:rowOff>137046</xdr:rowOff>
    </xdr:to>
    <xdr:sp macro="" textlink="">
      <xdr:nvSpPr>
        <xdr:cNvPr id="251" name="円/楕円 250"/>
        <xdr:cNvSpPr/>
      </xdr:nvSpPr>
      <xdr:spPr>
        <a:xfrm>
          <a:off x="45847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13873</xdr:rowOff>
    </xdr:from>
    <xdr:ext cx="534377" cy="259045"/>
    <xdr:sp macro="" textlink="">
      <xdr:nvSpPr>
        <xdr:cNvPr id="252" name="扶助費該当値テキスト"/>
        <xdr:cNvSpPr txBox="1"/>
      </xdr:nvSpPr>
      <xdr:spPr>
        <a:xfrm>
          <a:off x="4686300" y="164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115188</xdr:rowOff>
    </xdr:from>
    <xdr:to>
      <xdr:col>5</xdr:col>
      <xdr:colOff>409575</xdr:colOff>
      <xdr:row>97</xdr:row>
      <xdr:rowOff>45338</xdr:rowOff>
    </xdr:to>
    <xdr:sp macro="" textlink="">
      <xdr:nvSpPr>
        <xdr:cNvPr id="253" name="円/楕円 252"/>
        <xdr:cNvSpPr/>
      </xdr:nvSpPr>
      <xdr:spPr>
        <a:xfrm>
          <a:off x="3746500" y="165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36465</xdr:rowOff>
    </xdr:from>
    <xdr:ext cx="534377" cy="259045"/>
    <xdr:sp macro="" textlink="">
      <xdr:nvSpPr>
        <xdr:cNvPr id="254" name="テキスト ボックス 253"/>
        <xdr:cNvSpPr txBox="1"/>
      </xdr:nvSpPr>
      <xdr:spPr>
        <a:xfrm>
          <a:off x="35301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34989</xdr:rowOff>
    </xdr:from>
    <xdr:to>
      <xdr:col>4</xdr:col>
      <xdr:colOff>206375</xdr:colOff>
      <xdr:row>97</xdr:row>
      <xdr:rowOff>136589</xdr:rowOff>
    </xdr:to>
    <xdr:sp macro="" textlink="">
      <xdr:nvSpPr>
        <xdr:cNvPr id="255" name="円/楕円 254"/>
        <xdr:cNvSpPr/>
      </xdr:nvSpPr>
      <xdr:spPr>
        <a:xfrm>
          <a:off x="2857500" y="16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127716</xdr:rowOff>
    </xdr:from>
    <xdr:ext cx="534377" cy="259045"/>
    <xdr:sp macro="" textlink="">
      <xdr:nvSpPr>
        <xdr:cNvPr id="256" name="テキスト ボックス 255"/>
        <xdr:cNvSpPr txBox="1"/>
      </xdr:nvSpPr>
      <xdr:spPr>
        <a:xfrm>
          <a:off x="2641111" y="16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113264</xdr:rowOff>
    </xdr:from>
    <xdr:to>
      <xdr:col>3</xdr:col>
      <xdr:colOff>3175</xdr:colOff>
      <xdr:row>98</xdr:row>
      <xdr:rowOff>43414</xdr:rowOff>
    </xdr:to>
    <xdr:sp macro="" textlink="">
      <xdr:nvSpPr>
        <xdr:cNvPr id="257" name="円/楕円 256"/>
        <xdr:cNvSpPr/>
      </xdr:nvSpPr>
      <xdr:spPr>
        <a:xfrm>
          <a:off x="1968500" y="1674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34541</xdr:rowOff>
    </xdr:from>
    <xdr:ext cx="534377" cy="259045"/>
    <xdr:sp macro="" textlink="">
      <xdr:nvSpPr>
        <xdr:cNvPr id="258" name="テキスト ボックス 257"/>
        <xdr:cNvSpPr txBox="1"/>
      </xdr:nvSpPr>
      <xdr:spPr>
        <a:xfrm>
          <a:off x="1752111" y="1683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126505</xdr:rowOff>
    </xdr:from>
    <xdr:to>
      <xdr:col>1</xdr:col>
      <xdr:colOff>485775</xdr:colOff>
      <xdr:row>98</xdr:row>
      <xdr:rowOff>56655</xdr:rowOff>
    </xdr:to>
    <xdr:sp macro="" textlink="">
      <xdr:nvSpPr>
        <xdr:cNvPr id="259" name="円/楕円 258"/>
        <xdr:cNvSpPr/>
      </xdr:nvSpPr>
      <xdr:spPr>
        <a:xfrm>
          <a:off x="1079500" y="167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47782</xdr:rowOff>
    </xdr:from>
    <xdr:ext cx="534377" cy="259045"/>
    <xdr:sp macro="" textlink="">
      <xdr:nvSpPr>
        <xdr:cNvPr id="260" name="テキスト ボックス 259"/>
        <xdr:cNvSpPr txBox="1"/>
      </xdr:nvSpPr>
      <xdr:spPr>
        <a:xfrm>
          <a:off x="863111" y="168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155207</xdr:rowOff>
    </xdr:from>
    <xdr:to>
      <xdr:col>15</xdr:col>
      <xdr:colOff>180975</xdr:colOff>
      <xdr:row>36</xdr:row>
      <xdr:rowOff>29838</xdr:rowOff>
    </xdr:to>
    <xdr:cxnSp macro="">
      <xdr:nvCxnSpPr>
        <xdr:cNvPr id="289" name="直線コネクタ 288"/>
        <xdr:cNvCxnSpPr/>
      </xdr:nvCxnSpPr>
      <xdr:spPr>
        <a:xfrm>
          <a:off x="9639300" y="6155957"/>
          <a:ext cx="838200" cy="4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155207</xdr:rowOff>
    </xdr:from>
    <xdr:to>
      <xdr:col>14</xdr:col>
      <xdr:colOff>28575</xdr:colOff>
      <xdr:row>35</xdr:row>
      <xdr:rowOff>158312</xdr:rowOff>
    </xdr:to>
    <xdr:cxnSp macro="">
      <xdr:nvCxnSpPr>
        <xdr:cNvPr id="292" name="直線コネクタ 291"/>
        <xdr:cNvCxnSpPr/>
      </xdr:nvCxnSpPr>
      <xdr:spPr>
        <a:xfrm flipV="1">
          <a:off x="8750300" y="6155957"/>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158312</xdr:rowOff>
    </xdr:from>
    <xdr:to>
      <xdr:col>12</xdr:col>
      <xdr:colOff>511175</xdr:colOff>
      <xdr:row>36</xdr:row>
      <xdr:rowOff>17113</xdr:rowOff>
    </xdr:to>
    <xdr:cxnSp macro="">
      <xdr:nvCxnSpPr>
        <xdr:cNvPr id="295" name="直線コネクタ 294"/>
        <xdr:cNvCxnSpPr/>
      </xdr:nvCxnSpPr>
      <xdr:spPr>
        <a:xfrm flipV="1">
          <a:off x="7861300" y="6159062"/>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17113</xdr:rowOff>
    </xdr:from>
    <xdr:to>
      <xdr:col>11</xdr:col>
      <xdr:colOff>307975</xdr:colOff>
      <xdr:row>38</xdr:row>
      <xdr:rowOff>12294</xdr:rowOff>
    </xdr:to>
    <xdr:cxnSp macro="">
      <xdr:nvCxnSpPr>
        <xdr:cNvPr id="298" name="直線コネクタ 297"/>
        <xdr:cNvCxnSpPr/>
      </xdr:nvCxnSpPr>
      <xdr:spPr>
        <a:xfrm flipV="1">
          <a:off x="6972300" y="6189313"/>
          <a:ext cx="889000" cy="3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150488</xdr:rowOff>
    </xdr:from>
    <xdr:to>
      <xdr:col>15</xdr:col>
      <xdr:colOff>231775</xdr:colOff>
      <xdr:row>36</xdr:row>
      <xdr:rowOff>80638</xdr:rowOff>
    </xdr:to>
    <xdr:sp macro="" textlink="">
      <xdr:nvSpPr>
        <xdr:cNvPr id="308" name="円/楕円 307"/>
        <xdr:cNvSpPr/>
      </xdr:nvSpPr>
      <xdr:spPr>
        <a:xfrm>
          <a:off x="10426700" y="61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128915</xdr:rowOff>
    </xdr:from>
    <xdr:ext cx="534377" cy="259045"/>
    <xdr:sp macro="" textlink="">
      <xdr:nvSpPr>
        <xdr:cNvPr id="309" name="補助費等該当値テキスト"/>
        <xdr:cNvSpPr txBox="1"/>
      </xdr:nvSpPr>
      <xdr:spPr>
        <a:xfrm>
          <a:off x="10528300" y="61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27,767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104407</xdr:rowOff>
    </xdr:from>
    <xdr:to>
      <xdr:col>14</xdr:col>
      <xdr:colOff>79375</xdr:colOff>
      <xdr:row>36</xdr:row>
      <xdr:rowOff>34557</xdr:rowOff>
    </xdr:to>
    <xdr:sp macro="" textlink="">
      <xdr:nvSpPr>
        <xdr:cNvPr id="310" name="円/楕円 309"/>
        <xdr:cNvSpPr/>
      </xdr:nvSpPr>
      <xdr:spPr>
        <a:xfrm>
          <a:off x="9588500" y="61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25684</xdr:rowOff>
    </xdr:from>
    <xdr:ext cx="534377" cy="259045"/>
    <xdr:sp macro="" textlink="">
      <xdr:nvSpPr>
        <xdr:cNvPr id="311" name="テキスト ボックス 310"/>
        <xdr:cNvSpPr txBox="1"/>
      </xdr:nvSpPr>
      <xdr:spPr>
        <a:xfrm>
          <a:off x="9372111" y="61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107512</xdr:rowOff>
    </xdr:from>
    <xdr:to>
      <xdr:col>12</xdr:col>
      <xdr:colOff>561975</xdr:colOff>
      <xdr:row>36</xdr:row>
      <xdr:rowOff>37662</xdr:rowOff>
    </xdr:to>
    <xdr:sp macro="" textlink="">
      <xdr:nvSpPr>
        <xdr:cNvPr id="312" name="円/楕円 311"/>
        <xdr:cNvSpPr/>
      </xdr:nvSpPr>
      <xdr:spPr>
        <a:xfrm>
          <a:off x="8699500" y="61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54189</xdr:rowOff>
    </xdr:from>
    <xdr:ext cx="534377" cy="259045"/>
    <xdr:sp macro="" textlink="">
      <xdr:nvSpPr>
        <xdr:cNvPr id="313" name="テキスト ボックス 312"/>
        <xdr:cNvSpPr txBox="1"/>
      </xdr:nvSpPr>
      <xdr:spPr>
        <a:xfrm>
          <a:off x="8483111" y="58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137763</xdr:rowOff>
    </xdr:from>
    <xdr:to>
      <xdr:col>11</xdr:col>
      <xdr:colOff>358775</xdr:colOff>
      <xdr:row>36</xdr:row>
      <xdr:rowOff>67913</xdr:rowOff>
    </xdr:to>
    <xdr:sp macro="" textlink="">
      <xdr:nvSpPr>
        <xdr:cNvPr id="314" name="円/楕円 313"/>
        <xdr:cNvSpPr/>
      </xdr:nvSpPr>
      <xdr:spPr>
        <a:xfrm>
          <a:off x="7810500" y="61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59040</xdr:rowOff>
    </xdr:from>
    <xdr:ext cx="534377" cy="259045"/>
    <xdr:sp macro="" textlink="">
      <xdr:nvSpPr>
        <xdr:cNvPr id="315" name="テキスト ボックス 314"/>
        <xdr:cNvSpPr txBox="1"/>
      </xdr:nvSpPr>
      <xdr:spPr>
        <a:xfrm>
          <a:off x="7594111" y="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132943</xdr:rowOff>
    </xdr:from>
    <xdr:to>
      <xdr:col>10</xdr:col>
      <xdr:colOff>155575</xdr:colOff>
      <xdr:row>38</xdr:row>
      <xdr:rowOff>63094</xdr:rowOff>
    </xdr:to>
    <xdr:sp macro="" textlink="">
      <xdr:nvSpPr>
        <xdr:cNvPr id="316" name="円/楕円 315"/>
        <xdr:cNvSpPr/>
      </xdr:nvSpPr>
      <xdr:spPr>
        <a:xfrm>
          <a:off x="6921500" y="6476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54221</xdr:rowOff>
    </xdr:from>
    <xdr:ext cx="534377" cy="259045"/>
    <xdr:sp macro="" textlink="">
      <xdr:nvSpPr>
        <xdr:cNvPr id="317" name="テキスト ボックス 316"/>
        <xdr:cNvSpPr txBox="1"/>
      </xdr:nvSpPr>
      <xdr:spPr>
        <a:xfrm>
          <a:off x="6705111" y="6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113656</xdr:rowOff>
    </xdr:from>
    <xdr:to>
      <xdr:col>15</xdr:col>
      <xdr:colOff>180975</xdr:colOff>
      <xdr:row>59</xdr:row>
      <xdr:rowOff>119649</xdr:rowOff>
    </xdr:to>
    <xdr:cxnSp macro="">
      <xdr:nvCxnSpPr>
        <xdr:cNvPr id="349" name="直線コネクタ 348"/>
        <xdr:cNvCxnSpPr/>
      </xdr:nvCxnSpPr>
      <xdr:spPr>
        <a:xfrm flipV="1">
          <a:off x="9639300" y="10057756"/>
          <a:ext cx="838200" cy="17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119649</xdr:rowOff>
    </xdr:from>
    <xdr:to>
      <xdr:col>14</xdr:col>
      <xdr:colOff>28575</xdr:colOff>
      <xdr:row>59</xdr:row>
      <xdr:rowOff>154755</xdr:rowOff>
    </xdr:to>
    <xdr:cxnSp macro="">
      <xdr:nvCxnSpPr>
        <xdr:cNvPr id="352" name="直線コネクタ 351"/>
        <xdr:cNvCxnSpPr/>
      </xdr:nvCxnSpPr>
      <xdr:spPr>
        <a:xfrm flipV="1">
          <a:off x="8750300" y="10235199"/>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154755</xdr:rowOff>
    </xdr:from>
    <xdr:to>
      <xdr:col>12</xdr:col>
      <xdr:colOff>511175</xdr:colOff>
      <xdr:row>59</xdr:row>
      <xdr:rowOff>167850</xdr:rowOff>
    </xdr:to>
    <xdr:cxnSp macro="">
      <xdr:nvCxnSpPr>
        <xdr:cNvPr id="355" name="直線コネクタ 354"/>
        <xdr:cNvCxnSpPr/>
      </xdr:nvCxnSpPr>
      <xdr:spPr>
        <a:xfrm flipV="1">
          <a:off x="7861300" y="10270305"/>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110929</xdr:rowOff>
    </xdr:from>
    <xdr:to>
      <xdr:col>11</xdr:col>
      <xdr:colOff>307975</xdr:colOff>
      <xdr:row>59</xdr:row>
      <xdr:rowOff>167850</xdr:rowOff>
    </xdr:to>
    <xdr:cxnSp macro="">
      <xdr:nvCxnSpPr>
        <xdr:cNvPr id="358" name="直線コネクタ 357"/>
        <xdr:cNvCxnSpPr/>
      </xdr:nvCxnSpPr>
      <xdr:spPr>
        <a:xfrm>
          <a:off x="6972300" y="10226479"/>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62856</xdr:rowOff>
    </xdr:from>
    <xdr:to>
      <xdr:col>15</xdr:col>
      <xdr:colOff>231775</xdr:colOff>
      <xdr:row>58</xdr:row>
      <xdr:rowOff>164456</xdr:rowOff>
    </xdr:to>
    <xdr:sp macro="" textlink="">
      <xdr:nvSpPr>
        <xdr:cNvPr id="368" name="円/楕円 367"/>
        <xdr:cNvSpPr/>
      </xdr:nvSpPr>
      <xdr:spPr>
        <a:xfrm>
          <a:off x="10426700" y="1000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41283</xdr:rowOff>
    </xdr:from>
    <xdr:ext cx="534377" cy="259045"/>
    <xdr:sp macro="" textlink="">
      <xdr:nvSpPr>
        <xdr:cNvPr id="369" name="普通建設事業費該当値テキスト"/>
        <xdr:cNvSpPr txBox="1"/>
      </xdr:nvSpPr>
      <xdr:spPr>
        <a:xfrm>
          <a:off x="10528300" y="99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68849</xdr:rowOff>
    </xdr:from>
    <xdr:to>
      <xdr:col>14</xdr:col>
      <xdr:colOff>79375</xdr:colOff>
      <xdr:row>59</xdr:row>
      <xdr:rowOff>170449</xdr:rowOff>
    </xdr:to>
    <xdr:sp macro="" textlink="">
      <xdr:nvSpPr>
        <xdr:cNvPr id="370" name="円/楕円 369"/>
        <xdr:cNvSpPr/>
      </xdr:nvSpPr>
      <xdr:spPr>
        <a:xfrm>
          <a:off x="9588500" y="101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161576</xdr:rowOff>
    </xdr:from>
    <xdr:ext cx="534377" cy="259045"/>
    <xdr:sp macro="" textlink="">
      <xdr:nvSpPr>
        <xdr:cNvPr id="371" name="テキスト ボックス 370"/>
        <xdr:cNvSpPr txBox="1"/>
      </xdr:nvSpPr>
      <xdr:spPr>
        <a:xfrm>
          <a:off x="9372111" y="102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103955</xdr:rowOff>
    </xdr:from>
    <xdr:to>
      <xdr:col>12</xdr:col>
      <xdr:colOff>561975</xdr:colOff>
      <xdr:row>60</xdr:row>
      <xdr:rowOff>34105</xdr:rowOff>
    </xdr:to>
    <xdr:sp macro="" textlink="">
      <xdr:nvSpPr>
        <xdr:cNvPr id="372" name="円/楕円 371"/>
        <xdr:cNvSpPr/>
      </xdr:nvSpPr>
      <xdr:spPr>
        <a:xfrm>
          <a:off x="8699500" y="102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60</xdr:row>
      <xdr:rowOff>25232</xdr:rowOff>
    </xdr:from>
    <xdr:ext cx="534377" cy="259045"/>
    <xdr:sp macro="" textlink="">
      <xdr:nvSpPr>
        <xdr:cNvPr id="373" name="テキスト ボックス 372"/>
        <xdr:cNvSpPr txBox="1"/>
      </xdr:nvSpPr>
      <xdr:spPr>
        <a:xfrm>
          <a:off x="8483111" y="1031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117050</xdr:rowOff>
    </xdr:from>
    <xdr:to>
      <xdr:col>11</xdr:col>
      <xdr:colOff>358775</xdr:colOff>
      <xdr:row>60</xdr:row>
      <xdr:rowOff>47200</xdr:rowOff>
    </xdr:to>
    <xdr:sp macro="" textlink="">
      <xdr:nvSpPr>
        <xdr:cNvPr id="374" name="円/楕円 373"/>
        <xdr:cNvSpPr/>
      </xdr:nvSpPr>
      <xdr:spPr>
        <a:xfrm>
          <a:off x="7810500" y="10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60</xdr:row>
      <xdr:rowOff>38327</xdr:rowOff>
    </xdr:from>
    <xdr:ext cx="534377" cy="259045"/>
    <xdr:sp macro="" textlink="">
      <xdr:nvSpPr>
        <xdr:cNvPr id="375" name="テキスト ボックス 374"/>
        <xdr:cNvSpPr txBox="1"/>
      </xdr:nvSpPr>
      <xdr:spPr>
        <a:xfrm>
          <a:off x="7594111" y="103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60129</xdr:rowOff>
    </xdr:from>
    <xdr:to>
      <xdr:col>10</xdr:col>
      <xdr:colOff>155575</xdr:colOff>
      <xdr:row>59</xdr:row>
      <xdr:rowOff>161729</xdr:rowOff>
    </xdr:to>
    <xdr:sp macro="" textlink="">
      <xdr:nvSpPr>
        <xdr:cNvPr id="376" name="円/楕円 375"/>
        <xdr:cNvSpPr/>
      </xdr:nvSpPr>
      <xdr:spPr>
        <a:xfrm>
          <a:off x="6921500" y="1017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152856</xdr:rowOff>
    </xdr:from>
    <xdr:ext cx="534377" cy="259045"/>
    <xdr:sp macro="" textlink="">
      <xdr:nvSpPr>
        <xdr:cNvPr id="377" name="テキスト ボックス 376"/>
        <xdr:cNvSpPr txBox="1"/>
      </xdr:nvSpPr>
      <xdr:spPr>
        <a:xfrm>
          <a:off x="6705111" y="102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56566</xdr:rowOff>
    </xdr:from>
    <xdr:to>
      <xdr:col>15</xdr:col>
      <xdr:colOff>180975</xdr:colOff>
      <xdr:row>78</xdr:row>
      <xdr:rowOff>47041</xdr:rowOff>
    </xdr:to>
    <xdr:cxnSp macro="">
      <xdr:nvCxnSpPr>
        <xdr:cNvPr id="406" name="直線コネクタ 405"/>
        <xdr:cNvCxnSpPr/>
      </xdr:nvCxnSpPr>
      <xdr:spPr>
        <a:xfrm flipV="1">
          <a:off x="9639300" y="13086766"/>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169930</xdr:rowOff>
    </xdr:from>
    <xdr:ext cx="534377" cy="259045"/>
    <xdr:sp macro="" textlink="">
      <xdr:nvSpPr>
        <xdr:cNvPr id="407" name="普通建設事業費 （ うち新規整備　）平均値テキスト"/>
        <xdr:cNvSpPr txBox="1"/>
      </xdr:nvSpPr>
      <xdr:spPr>
        <a:xfrm>
          <a:off x="10528300" y="13028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47041</xdr:rowOff>
    </xdr:from>
    <xdr:to>
      <xdr:col>14</xdr:col>
      <xdr:colOff>28575</xdr:colOff>
      <xdr:row>78</xdr:row>
      <xdr:rowOff>91618</xdr:rowOff>
    </xdr:to>
    <xdr:cxnSp macro="">
      <xdr:nvCxnSpPr>
        <xdr:cNvPr id="409" name="直線コネクタ 408"/>
        <xdr:cNvCxnSpPr/>
      </xdr:nvCxnSpPr>
      <xdr:spPr>
        <a:xfrm flipV="1">
          <a:off x="8750300" y="13420141"/>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5766</xdr:rowOff>
    </xdr:from>
    <xdr:to>
      <xdr:col>15</xdr:col>
      <xdr:colOff>231775</xdr:colOff>
      <xdr:row>76</xdr:row>
      <xdr:rowOff>107366</xdr:rowOff>
    </xdr:to>
    <xdr:sp macro="" textlink="">
      <xdr:nvSpPr>
        <xdr:cNvPr id="419" name="円/楕円 418"/>
        <xdr:cNvSpPr/>
      </xdr:nvSpPr>
      <xdr:spPr>
        <a:xfrm>
          <a:off x="10426700" y="130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28643</xdr:rowOff>
    </xdr:from>
    <xdr:ext cx="534377" cy="259045"/>
    <xdr:sp macro="" textlink="">
      <xdr:nvSpPr>
        <xdr:cNvPr id="420" name="普通建設事業費 （ うち新規整備　）該当値テキスト"/>
        <xdr:cNvSpPr txBox="1"/>
      </xdr:nvSpPr>
      <xdr:spPr>
        <a:xfrm>
          <a:off x="10528300" y="128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167691</xdr:rowOff>
    </xdr:from>
    <xdr:to>
      <xdr:col>14</xdr:col>
      <xdr:colOff>79375</xdr:colOff>
      <xdr:row>78</xdr:row>
      <xdr:rowOff>97841</xdr:rowOff>
    </xdr:to>
    <xdr:sp macro="" textlink="">
      <xdr:nvSpPr>
        <xdr:cNvPr id="421" name="円/楕円 420"/>
        <xdr:cNvSpPr/>
      </xdr:nvSpPr>
      <xdr:spPr>
        <a:xfrm>
          <a:off x="9588500" y="133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88968</xdr:rowOff>
    </xdr:from>
    <xdr:ext cx="469744" cy="259045"/>
    <xdr:sp macro="" textlink="">
      <xdr:nvSpPr>
        <xdr:cNvPr id="422" name="テキスト ボックス 421"/>
        <xdr:cNvSpPr txBox="1"/>
      </xdr:nvSpPr>
      <xdr:spPr>
        <a:xfrm>
          <a:off x="9404427" y="1346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40818</xdr:rowOff>
    </xdr:from>
    <xdr:to>
      <xdr:col>12</xdr:col>
      <xdr:colOff>561975</xdr:colOff>
      <xdr:row>78</xdr:row>
      <xdr:rowOff>142418</xdr:rowOff>
    </xdr:to>
    <xdr:sp macro="" textlink="">
      <xdr:nvSpPr>
        <xdr:cNvPr id="423" name="円/楕円 422"/>
        <xdr:cNvSpPr/>
      </xdr:nvSpPr>
      <xdr:spPr>
        <a:xfrm>
          <a:off x="8699500" y="134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133545</xdr:rowOff>
    </xdr:from>
    <xdr:ext cx="469744" cy="259045"/>
    <xdr:sp macro="" textlink="">
      <xdr:nvSpPr>
        <xdr:cNvPr id="424" name="テキスト ボックス 423"/>
        <xdr:cNvSpPr txBox="1"/>
      </xdr:nvSpPr>
      <xdr:spPr>
        <a:xfrm>
          <a:off x="8515427" y="1350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7379</xdr:rowOff>
    </xdr:from>
    <xdr:to>
      <xdr:col>15</xdr:col>
      <xdr:colOff>180975</xdr:colOff>
      <xdr:row>98</xdr:row>
      <xdr:rowOff>16008</xdr:rowOff>
    </xdr:to>
    <xdr:cxnSp macro="">
      <xdr:nvCxnSpPr>
        <xdr:cNvPr id="453" name="直線コネクタ 452"/>
        <xdr:cNvCxnSpPr/>
      </xdr:nvCxnSpPr>
      <xdr:spPr>
        <a:xfrm>
          <a:off x="9639300" y="16809479"/>
          <a:ext cx="8382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7379</xdr:rowOff>
    </xdr:from>
    <xdr:to>
      <xdr:col>14</xdr:col>
      <xdr:colOff>28575</xdr:colOff>
      <xdr:row>98</xdr:row>
      <xdr:rowOff>42393</xdr:rowOff>
    </xdr:to>
    <xdr:cxnSp macro="">
      <xdr:nvCxnSpPr>
        <xdr:cNvPr id="456" name="直線コネクタ 455"/>
        <xdr:cNvCxnSpPr/>
      </xdr:nvCxnSpPr>
      <xdr:spPr>
        <a:xfrm flipV="1">
          <a:off x="8750300" y="16809479"/>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136658</xdr:rowOff>
    </xdr:from>
    <xdr:to>
      <xdr:col>15</xdr:col>
      <xdr:colOff>231775</xdr:colOff>
      <xdr:row>98</xdr:row>
      <xdr:rowOff>66808</xdr:rowOff>
    </xdr:to>
    <xdr:sp macro="" textlink="">
      <xdr:nvSpPr>
        <xdr:cNvPr id="466" name="円/楕円 465"/>
        <xdr:cNvSpPr/>
      </xdr:nvSpPr>
      <xdr:spPr>
        <a:xfrm>
          <a:off x="10426700" y="16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51585</xdr:rowOff>
    </xdr:from>
    <xdr:ext cx="534377" cy="259045"/>
    <xdr:sp macro="" textlink="">
      <xdr:nvSpPr>
        <xdr:cNvPr id="467" name="普通建設事業費 （ うち更新整備　）該当値テキスト"/>
        <xdr:cNvSpPr txBox="1"/>
      </xdr:nvSpPr>
      <xdr:spPr>
        <a:xfrm>
          <a:off x="10528300" y="166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128029</xdr:rowOff>
    </xdr:from>
    <xdr:to>
      <xdr:col>14</xdr:col>
      <xdr:colOff>79375</xdr:colOff>
      <xdr:row>98</xdr:row>
      <xdr:rowOff>58179</xdr:rowOff>
    </xdr:to>
    <xdr:sp macro="" textlink="">
      <xdr:nvSpPr>
        <xdr:cNvPr id="468" name="円/楕円 467"/>
        <xdr:cNvSpPr/>
      </xdr:nvSpPr>
      <xdr:spPr>
        <a:xfrm>
          <a:off x="9588500" y="167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49306</xdr:rowOff>
    </xdr:from>
    <xdr:ext cx="534377" cy="259045"/>
    <xdr:sp macro="" textlink="">
      <xdr:nvSpPr>
        <xdr:cNvPr id="469" name="テキスト ボックス 468"/>
        <xdr:cNvSpPr txBox="1"/>
      </xdr:nvSpPr>
      <xdr:spPr>
        <a:xfrm>
          <a:off x="9372111" y="16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163043</xdr:rowOff>
    </xdr:from>
    <xdr:to>
      <xdr:col>12</xdr:col>
      <xdr:colOff>561975</xdr:colOff>
      <xdr:row>98</xdr:row>
      <xdr:rowOff>93193</xdr:rowOff>
    </xdr:to>
    <xdr:sp macro="" textlink="">
      <xdr:nvSpPr>
        <xdr:cNvPr id="470" name="円/楕円 469"/>
        <xdr:cNvSpPr/>
      </xdr:nvSpPr>
      <xdr:spPr>
        <a:xfrm>
          <a:off x="8699500" y="167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84320</xdr:rowOff>
    </xdr:from>
    <xdr:ext cx="469744" cy="259045"/>
    <xdr:sp macro="" textlink="">
      <xdr:nvSpPr>
        <xdr:cNvPr id="471" name="テキスト ボックス 470"/>
        <xdr:cNvSpPr txBox="1"/>
      </xdr:nvSpPr>
      <xdr:spPr>
        <a:xfrm>
          <a:off x="8515427" y="1688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17762</xdr:rowOff>
    </xdr:from>
    <xdr:to>
      <xdr:col>23</xdr:col>
      <xdr:colOff>517525</xdr:colOff>
      <xdr:row>77</xdr:row>
      <xdr:rowOff>35249</xdr:rowOff>
    </xdr:to>
    <xdr:cxnSp macro="">
      <xdr:nvCxnSpPr>
        <xdr:cNvPr id="608" name="直線コネクタ 607"/>
        <xdr:cNvCxnSpPr/>
      </xdr:nvCxnSpPr>
      <xdr:spPr>
        <a:xfrm flipV="1">
          <a:off x="15481300" y="13219412"/>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8922</xdr:rowOff>
    </xdr:from>
    <xdr:to>
      <xdr:col>22</xdr:col>
      <xdr:colOff>365125</xdr:colOff>
      <xdr:row>77</xdr:row>
      <xdr:rowOff>35249</xdr:rowOff>
    </xdr:to>
    <xdr:cxnSp macro="">
      <xdr:nvCxnSpPr>
        <xdr:cNvPr id="611" name="直線コネクタ 610"/>
        <xdr:cNvCxnSpPr/>
      </xdr:nvCxnSpPr>
      <xdr:spPr>
        <a:xfrm>
          <a:off x="14592300" y="13210572"/>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5207</xdr:rowOff>
    </xdr:from>
    <xdr:to>
      <xdr:col>21</xdr:col>
      <xdr:colOff>161925</xdr:colOff>
      <xdr:row>77</xdr:row>
      <xdr:rowOff>8922</xdr:rowOff>
    </xdr:to>
    <xdr:cxnSp macro="">
      <xdr:nvCxnSpPr>
        <xdr:cNvPr id="614" name="直線コネクタ 613"/>
        <xdr:cNvCxnSpPr/>
      </xdr:nvCxnSpPr>
      <xdr:spPr>
        <a:xfrm>
          <a:off x="13703300" y="13206857"/>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151949</xdr:rowOff>
    </xdr:from>
    <xdr:to>
      <xdr:col>19</xdr:col>
      <xdr:colOff>644525</xdr:colOff>
      <xdr:row>77</xdr:row>
      <xdr:rowOff>5207</xdr:rowOff>
    </xdr:to>
    <xdr:cxnSp macro="">
      <xdr:nvCxnSpPr>
        <xdr:cNvPr id="617" name="直線コネクタ 616"/>
        <xdr:cNvCxnSpPr/>
      </xdr:nvCxnSpPr>
      <xdr:spPr>
        <a:xfrm>
          <a:off x="12814300" y="13182149"/>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138412</xdr:rowOff>
    </xdr:from>
    <xdr:to>
      <xdr:col>23</xdr:col>
      <xdr:colOff>568325</xdr:colOff>
      <xdr:row>77</xdr:row>
      <xdr:rowOff>68562</xdr:rowOff>
    </xdr:to>
    <xdr:sp macro="" textlink="">
      <xdr:nvSpPr>
        <xdr:cNvPr id="627" name="円/楕円 626"/>
        <xdr:cNvSpPr/>
      </xdr:nvSpPr>
      <xdr:spPr>
        <a:xfrm>
          <a:off x="16268700" y="131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53339</xdr:rowOff>
    </xdr:from>
    <xdr:ext cx="534377" cy="259045"/>
    <xdr:sp macro="" textlink="">
      <xdr:nvSpPr>
        <xdr:cNvPr id="628" name="公債費該当値テキスト"/>
        <xdr:cNvSpPr txBox="1"/>
      </xdr:nvSpPr>
      <xdr:spPr>
        <a:xfrm>
          <a:off x="16370300" y="130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155899</xdr:rowOff>
    </xdr:from>
    <xdr:to>
      <xdr:col>22</xdr:col>
      <xdr:colOff>415925</xdr:colOff>
      <xdr:row>77</xdr:row>
      <xdr:rowOff>86049</xdr:rowOff>
    </xdr:to>
    <xdr:sp macro="" textlink="">
      <xdr:nvSpPr>
        <xdr:cNvPr id="629" name="円/楕円 628"/>
        <xdr:cNvSpPr/>
      </xdr:nvSpPr>
      <xdr:spPr>
        <a:xfrm>
          <a:off x="15430500" y="131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77176</xdr:rowOff>
    </xdr:from>
    <xdr:ext cx="534377" cy="259045"/>
    <xdr:sp macro="" textlink="">
      <xdr:nvSpPr>
        <xdr:cNvPr id="630" name="テキスト ボックス 629"/>
        <xdr:cNvSpPr txBox="1"/>
      </xdr:nvSpPr>
      <xdr:spPr>
        <a:xfrm>
          <a:off x="15214111" y="132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129572</xdr:rowOff>
    </xdr:from>
    <xdr:to>
      <xdr:col>21</xdr:col>
      <xdr:colOff>212725</xdr:colOff>
      <xdr:row>77</xdr:row>
      <xdr:rowOff>59722</xdr:rowOff>
    </xdr:to>
    <xdr:sp macro="" textlink="">
      <xdr:nvSpPr>
        <xdr:cNvPr id="631" name="円/楕円 630"/>
        <xdr:cNvSpPr/>
      </xdr:nvSpPr>
      <xdr:spPr>
        <a:xfrm>
          <a:off x="14541500" y="13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50849</xdr:rowOff>
    </xdr:from>
    <xdr:ext cx="534377" cy="259045"/>
    <xdr:sp macro="" textlink="">
      <xdr:nvSpPr>
        <xdr:cNvPr id="632" name="テキスト ボックス 631"/>
        <xdr:cNvSpPr txBox="1"/>
      </xdr:nvSpPr>
      <xdr:spPr>
        <a:xfrm>
          <a:off x="14325111" y="132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125857</xdr:rowOff>
    </xdr:from>
    <xdr:to>
      <xdr:col>20</xdr:col>
      <xdr:colOff>9525</xdr:colOff>
      <xdr:row>77</xdr:row>
      <xdr:rowOff>56007</xdr:rowOff>
    </xdr:to>
    <xdr:sp macro="" textlink="">
      <xdr:nvSpPr>
        <xdr:cNvPr id="633" name="円/楕円 632"/>
        <xdr:cNvSpPr/>
      </xdr:nvSpPr>
      <xdr:spPr>
        <a:xfrm>
          <a:off x="13652500" y="131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47134</xdr:rowOff>
    </xdr:from>
    <xdr:ext cx="534377" cy="259045"/>
    <xdr:sp macro="" textlink="">
      <xdr:nvSpPr>
        <xdr:cNvPr id="634" name="テキスト ボックス 633"/>
        <xdr:cNvSpPr txBox="1"/>
      </xdr:nvSpPr>
      <xdr:spPr>
        <a:xfrm>
          <a:off x="13436111" y="1324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101149</xdr:rowOff>
    </xdr:from>
    <xdr:to>
      <xdr:col>18</xdr:col>
      <xdr:colOff>492125</xdr:colOff>
      <xdr:row>77</xdr:row>
      <xdr:rowOff>31299</xdr:rowOff>
    </xdr:to>
    <xdr:sp macro="" textlink="">
      <xdr:nvSpPr>
        <xdr:cNvPr id="635" name="円/楕円 634"/>
        <xdr:cNvSpPr/>
      </xdr:nvSpPr>
      <xdr:spPr>
        <a:xfrm>
          <a:off x="12763500" y="131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22426</xdr:rowOff>
    </xdr:from>
    <xdr:ext cx="534377" cy="259045"/>
    <xdr:sp macro="" textlink="">
      <xdr:nvSpPr>
        <xdr:cNvPr id="636" name="テキスト ボックス 635"/>
        <xdr:cNvSpPr txBox="1"/>
      </xdr:nvSpPr>
      <xdr:spPr>
        <a:xfrm>
          <a:off x="12547111" y="132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50" name="テキスト ボックス 64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6" name="テキスト ボックス 65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150292</xdr:rowOff>
    </xdr:from>
    <xdr:to>
      <xdr:col>23</xdr:col>
      <xdr:colOff>516889</xdr:colOff>
      <xdr:row>99</xdr:row>
      <xdr:rowOff>43459</xdr:rowOff>
    </xdr:to>
    <xdr:cxnSp macro="">
      <xdr:nvCxnSpPr>
        <xdr:cNvPr id="660" name="直線コネクタ 659"/>
        <xdr:cNvCxnSpPr/>
      </xdr:nvCxnSpPr>
      <xdr:spPr>
        <a:xfrm flipV="1">
          <a:off x="16317595" y="15923692"/>
          <a:ext cx="1269" cy="1093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47286</xdr:rowOff>
    </xdr:from>
    <xdr:ext cx="313932" cy="259045"/>
    <xdr:sp macro="" textlink="">
      <xdr:nvSpPr>
        <xdr:cNvPr id="661" name="積立金最小値テキスト"/>
        <xdr:cNvSpPr txBox="1"/>
      </xdr:nvSpPr>
      <xdr:spPr>
        <a:xfrm>
          <a:off x="16370300" y="17020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43459</xdr:rowOff>
    </xdr:from>
    <xdr:to>
      <xdr:col>23</xdr:col>
      <xdr:colOff>606425</xdr:colOff>
      <xdr:row>99</xdr:row>
      <xdr:rowOff>43459</xdr:rowOff>
    </xdr:to>
    <xdr:cxnSp macro="">
      <xdr:nvCxnSpPr>
        <xdr:cNvPr id="662" name="直線コネクタ 661"/>
        <xdr:cNvCxnSpPr/>
      </xdr:nvCxnSpPr>
      <xdr:spPr>
        <a:xfrm>
          <a:off x="16230600" y="1701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96969</xdr:rowOff>
    </xdr:from>
    <xdr:ext cx="534377" cy="259045"/>
    <xdr:sp macro="" textlink="">
      <xdr:nvSpPr>
        <xdr:cNvPr id="663" name="積立金最大値テキスト"/>
        <xdr:cNvSpPr txBox="1"/>
      </xdr:nvSpPr>
      <xdr:spPr>
        <a:xfrm>
          <a:off x="16370300" y="156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92</xdr:row>
      <xdr:rowOff>150292</xdr:rowOff>
    </xdr:from>
    <xdr:to>
      <xdr:col>23</xdr:col>
      <xdr:colOff>606425</xdr:colOff>
      <xdr:row>92</xdr:row>
      <xdr:rowOff>150292</xdr:rowOff>
    </xdr:to>
    <xdr:cxnSp macro="">
      <xdr:nvCxnSpPr>
        <xdr:cNvPr id="664" name="直線コネクタ 663"/>
        <xdr:cNvCxnSpPr/>
      </xdr:nvCxnSpPr>
      <xdr:spPr>
        <a:xfrm>
          <a:off x="16230600" y="1592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142520</xdr:rowOff>
    </xdr:from>
    <xdr:to>
      <xdr:col>23</xdr:col>
      <xdr:colOff>517525</xdr:colOff>
      <xdr:row>95</xdr:row>
      <xdr:rowOff>139624</xdr:rowOff>
    </xdr:to>
    <xdr:cxnSp macro="">
      <xdr:nvCxnSpPr>
        <xdr:cNvPr id="665" name="直線コネクタ 664"/>
        <xdr:cNvCxnSpPr/>
      </xdr:nvCxnSpPr>
      <xdr:spPr>
        <a:xfrm flipV="1">
          <a:off x="15481300" y="16258820"/>
          <a:ext cx="838200" cy="1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52391</xdr:rowOff>
    </xdr:from>
    <xdr:ext cx="469744" cy="259045"/>
    <xdr:sp macro="" textlink="">
      <xdr:nvSpPr>
        <xdr:cNvPr id="666" name="積立金平均値テキスト"/>
        <xdr:cNvSpPr txBox="1"/>
      </xdr:nvSpPr>
      <xdr:spPr>
        <a:xfrm>
          <a:off x="16370300" y="16511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73964</xdr:rowOff>
    </xdr:from>
    <xdr:to>
      <xdr:col>23</xdr:col>
      <xdr:colOff>568325</xdr:colOff>
      <xdr:row>97</xdr:row>
      <xdr:rowOff>4114</xdr:rowOff>
    </xdr:to>
    <xdr:sp macro="" textlink="">
      <xdr:nvSpPr>
        <xdr:cNvPr id="667" name="フローチャート : 判断 666"/>
        <xdr:cNvSpPr/>
      </xdr:nvSpPr>
      <xdr:spPr>
        <a:xfrm>
          <a:off x="16268700" y="165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65787</xdr:rowOff>
    </xdr:from>
    <xdr:to>
      <xdr:col>22</xdr:col>
      <xdr:colOff>365125</xdr:colOff>
      <xdr:row>95</xdr:row>
      <xdr:rowOff>139624</xdr:rowOff>
    </xdr:to>
    <xdr:cxnSp macro="">
      <xdr:nvCxnSpPr>
        <xdr:cNvPr id="668" name="直線コネクタ 667"/>
        <xdr:cNvCxnSpPr/>
      </xdr:nvCxnSpPr>
      <xdr:spPr>
        <a:xfrm>
          <a:off x="14592300" y="15667737"/>
          <a:ext cx="889000" cy="75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121665</xdr:rowOff>
    </xdr:from>
    <xdr:to>
      <xdr:col>22</xdr:col>
      <xdr:colOff>415925</xdr:colOff>
      <xdr:row>96</xdr:row>
      <xdr:rowOff>51815</xdr:rowOff>
    </xdr:to>
    <xdr:sp macro="" textlink="">
      <xdr:nvSpPr>
        <xdr:cNvPr id="669" name="フローチャート : 判断 668"/>
        <xdr:cNvSpPr/>
      </xdr:nvSpPr>
      <xdr:spPr>
        <a:xfrm>
          <a:off x="15430500" y="164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42942</xdr:rowOff>
    </xdr:from>
    <xdr:ext cx="469744" cy="259045"/>
    <xdr:sp macro="" textlink="">
      <xdr:nvSpPr>
        <xdr:cNvPr id="670" name="テキスト ボックス 669"/>
        <xdr:cNvSpPr txBox="1"/>
      </xdr:nvSpPr>
      <xdr:spPr>
        <a:xfrm>
          <a:off x="15246427" y="165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65787</xdr:rowOff>
    </xdr:from>
    <xdr:to>
      <xdr:col>21</xdr:col>
      <xdr:colOff>161925</xdr:colOff>
      <xdr:row>97</xdr:row>
      <xdr:rowOff>24791</xdr:rowOff>
    </xdr:to>
    <xdr:cxnSp macro="">
      <xdr:nvCxnSpPr>
        <xdr:cNvPr id="671" name="直線コネクタ 670"/>
        <xdr:cNvCxnSpPr/>
      </xdr:nvCxnSpPr>
      <xdr:spPr>
        <a:xfrm flipV="1">
          <a:off x="13703300" y="15667737"/>
          <a:ext cx="889000" cy="98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63830</xdr:rowOff>
    </xdr:from>
    <xdr:to>
      <xdr:col>21</xdr:col>
      <xdr:colOff>212725</xdr:colOff>
      <xdr:row>96</xdr:row>
      <xdr:rowOff>165430</xdr:rowOff>
    </xdr:to>
    <xdr:sp macro="" textlink="">
      <xdr:nvSpPr>
        <xdr:cNvPr id="672" name="フローチャート : 判断 671"/>
        <xdr:cNvSpPr/>
      </xdr:nvSpPr>
      <xdr:spPr>
        <a:xfrm>
          <a:off x="14541500" y="165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156557</xdr:rowOff>
    </xdr:from>
    <xdr:ext cx="469744" cy="259045"/>
    <xdr:sp macro="" textlink="">
      <xdr:nvSpPr>
        <xdr:cNvPr id="673" name="テキスト ボックス 672"/>
        <xdr:cNvSpPr txBox="1"/>
      </xdr:nvSpPr>
      <xdr:spPr>
        <a:xfrm>
          <a:off x="14357427" y="1661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24791</xdr:rowOff>
    </xdr:from>
    <xdr:to>
      <xdr:col>19</xdr:col>
      <xdr:colOff>644525</xdr:colOff>
      <xdr:row>97</xdr:row>
      <xdr:rowOff>127584</xdr:rowOff>
    </xdr:to>
    <xdr:cxnSp macro="">
      <xdr:nvCxnSpPr>
        <xdr:cNvPr id="674" name="直線コネクタ 673"/>
        <xdr:cNvCxnSpPr/>
      </xdr:nvCxnSpPr>
      <xdr:spPr>
        <a:xfrm flipV="1">
          <a:off x="12814300" y="16655441"/>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135686</xdr:rowOff>
    </xdr:from>
    <xdr:to>
      <xdr:col>20</xdr:col>
      <xdr:colOff>9525</xdr:colOff>
      <xdr:row>96</xdr:row>
      <xdr:rowOff>65836</xdr:rowOff>
    </xdr:to>
    <xdr:sp macro="" textlink="">
      <xdr:nvSpPr>
        <xdr:cNvPr id="675" name="フローチャート : 判断 674"/>
        <xdr:cNvSpPr/>
      </xdr:nvSpPr>
      <xdr:spPr>
        <a:xfrm>
          <a:off x="13652500" y="1642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82363</xdr:rowOff>
    </xdr:from>
    <xdr:ext cx="469744" cy="259045"/>
    <xdr:sp macro="" textlink="">
      <xdr:nvSpPr>
        <xdr:cNvPr id="676" name="テキスト ボックス 675"/>
        <xdr:cNvSpPr txBox="1"/>
      </xdr:nvSpPr>
      <xdr:spPr>
        <a:xfrm>
          <a:off x="13468427" y="1619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50952</xdr:rowOff>
    </xdr:from>
    <xdr:to>
      <xdr:col>18</xdr:col>
      <xdr:colOff>492125</xdr:colOff>
      <xdr:row>96</xdr:row>
      <xdr:rowOff>152552</xdr:rowOff>
    </xdr:to>
    <xdr:sp macro="" textlink="">
      <xdr:nvSpPr>
        <xdr:cNvPr id="677" name="フローチャート : 判断 676"/>
        <xdr:cNvSpPr/>
      </xdr:nvSpPr>
      <xdr:spPr>
        <a:xfrm>
          <a:off x="12763500" y="1651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169079</xdr:rowOff>
    </xdr:from>
    <xdr:ext cx="469744" cy="259045"/>
    <xdr:sp macro="" textlink="">
      <xdr:nvSpPr>
        <xdr:cNvPr id="678" name="テキスト ボックス 677"/>
        <xdr:cNvSpPr txBox="1"/>
      </xdr:nvSpPr>
      <xdr:spPr>
        <a:xfrm>
          <a:off x="12579427" y="162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91720</xdr:rowOff>
    </xdr:from>
    <xdr:to>
      <xdr:col>23</xdr:col>
      <xdr:colOff>568325</xdr:colOff>
      <xdr:row>95</xdr:row>
      <xdr:rowOff>21870</xdr:rowOff>
    </xdr:to>
    <xdr:sp macro="" textlink="">
      <xdr:nvSpPr>
        <xdr:cNvPr id="684" name="円/楕円 683"/>
        <xdr:cNvSpPr/>
      </xdr:nvSpPr>
      <xdr:spPr>
        <a:xfrm>
          <a:off x="16268700" y="16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114597</xdr:rowOff>
    </xdr:from>
    <xdr:ext cx="469744" cy="259045"/>
    <xdr:sp macro="" textlink="">
      <xdr:nvSpPr>
        <xdr:cNvPr id="685" name="積立金該当値テキスト"/>
        <xdr:cNvSpPr txBox="1"/>
      </xdr:nvSpPr>
      <xdr:spPr>
        <a:xfrm>
          <a:off x="16370300" y="1605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88824</xdr:rowOff>
    </xdr:from>
    <xdr:to>
      <xdr:col>22</xdr:col>
      <xdr:colOff>415925</xdr:colOff>
      <xdr:row>96</xdr:row>
      <xdr:rowOff>18974</xdr:rowOff>
    </xdr:to>
    <xdr:sp macro="" textlink="">
      <xdr:nvSpPr>
        <xdr:cNvPr id="686" name="円/楕円 685"/>
        <xdr:cNvSpPr/>
      </xdr:nvSpPr>
      <xdr:spPr>
        <a:xfrm>
          <a:off x="15430500" y="163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35501</xdr:rowOff>
    </xdr:from>
    <xdr:ext cx="469744" cy="259045"/>
    <xdr:sp macro="" textlink="">
      <xdr:nvSpPr>
        <xdr:cNvPr id="687" name="テキスト ボックス 686"/>
        <xdr:cNvSpPr txBox="1"/>
      </xdr:nvSpPr>
      <xdr:spPr>
        <a:xfrm>
          <a:off x="15246427" y="161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14987</xdr:rowOff>
    </xdr:from>
    <xdr:to>
      <xdr:col>21</xdr:col>
      <xdr:colOff>212725</xdr:colOff>
      <xdr:row>91</xdr:row>
      <xdr:rowOff>116587</xdr:rowOff>
    </xdr:to>
    <xdr:sp macro="" textlink="">
      <xdr:nvSpPr>
        <xdr:cNvPr id="688" name="円/楕円 687"/>
        <xdr:cNvSpPr/>
      </xdr:nvSpPr>
      <xdr:spPr>
        <a:xfrm>
          <a:off x="14541500" y="15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133114</xdr:rowOff>
    </xdr:from>
    <xdr:ext cx="534377" cy="259045"/>
    <xdr:sp macro="" textlink="">
      <xdr:nvSpPr>
        <xdr:cNvPr id="689" name="テキスト ボックス 688"/>
        <xdr:cNvSpPr txBox="1"/>
      </xdr:nvSpPr>
      <xdr:spPr>
        <a:xfrm>
          <a:off x="14325111" y="1539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145441</xdr:rowOff>
    </xdr:from>
    <xdr:to>
      <xdr:col>20</xdr:col>
      <xdr:colOff>9525</xdr:colOff>
      <xdr:row>97</xdr:row>
      <xdr:rowOff>75591</xdr:rowOff>
    </xdr:to>
    <xdr:sp macro="" textlink="">
      <xdr:nvSpPr>
        <xdr:cNvPr id="690" name="円/楕円 689"/>
        <xdr:cNvSpPr/>
      </xdr:nvSpPr>
      <xdr:spPr>
        <a:xfrm>
          <a:off x="13652500" y="166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66718</xdr:rowOff>
    </xdr:from>
    <xdr:ext cx="469744" cy="259045"/>
    <xdr:sp macro="" textlink="">
      <xdr:nvSpPr>
        <xdr:cNvPr id="691" name="テキスト ボックス 690"/>
        <xdr:cNvSpPr txBox="1"/>
      </xdr:nvSpPr>
      <xdr:spPr>
        <a:xfrm>
          <a:off x="13468427" y="1669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76784</xdr:rowOff>
    </xdr:from>
    <xdr:to>
      <xdr:col>18</xdr:col>
      <xdr:colOff>492125</xdr:colOff>
      <xdr:row>98</xdr:row>
      <xdr:rowOff>6934</xdr:rowOff>
    </xdr:to>
    <xdr:sp macro="" textlink="">
      <xdr:nvSpPr>
        <xdr:cNvPr id="692" name="円/楕円 691"/>
        <xdr:cNvSpPr/>
      </xdr:nvSpPr>
      <xdr:spPr>
        <a:xfrm>
          <a:off x="12763500" y="167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169511</xdr:rowOff>
    </xdr:from>
    <xdr:ext cx="469744" cy="259045"/>
    <xdr:sp macro="" textlink="">
      <xdr:nvSpPr>
        <xdr:cNvPr id="693" name="テキスト ボックス 692"/>
        <xdr:cNvSpPr txBox="1"/>
      </xdr:nvSpPr>
      <xdr:spPr>
        <a:xfrm>
          <a:off x="12579427" y="1680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19" name="直線コネクタ 718"/>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2"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3" name="直線コネクタ 722"/>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4" name="直線コネクタ 72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5"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6" name="フローチャート : 判断 725"/>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7" name="直線コネクタ 72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28" name="フローチャート : 判断 727"/>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29" name="テキスト ボックス 728"/>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0" name="直線コネクタ 72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1" name="フローチャート : 判断 730"/>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2" name="テキスト ボックス 731"/>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3" name="直線コネクタ 73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4" name="フローチャート : 判断 733"/>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5" name="テキスト ボックス 734"/>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6" name="フローチャート : 判断 735"/>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7" name="テキスト ボックス 736"/>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3" name="円/楕円 74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5" name="円/楕円 74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6" name="テキスト ボックス 74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7" name="円/楕円 74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8" name="テキスト ボックス 74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9" name="円/楕円 74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0" name="テキスト ボックス 74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1" name="円/楕円 75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2" name="テキスト ボックス 75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4" name="直線コネクタ 773"/>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7"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78" name="直線コネクタ 777"/>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0"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1" name="フローチャート : 判断 780"/>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3" name="フローチャート : 判断 782"/>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4" name="テキスト ボックス 783"/>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6" name="フローチャート : 判断 785"/>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7" name="テキスト ボックス 786"/>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89" name="フローチャート : 判断 788"/>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0" name="テキスト ボックス 789"/>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1" name="フローチャート : 判断 790"/>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2" name="テキスト ボックス 791"/>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8" name="円/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0" name="円/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1" name="テキスト ボックス 80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2" name="円/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3" name="テキスト ボックス 80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4" name="円/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5" name="テキスト ボックス 80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6" name="円/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7" name="テキスト ボックス 80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8" name="テキスト ボックス 81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6" name="テキスト ボックス 82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8" name="テキスト ボックス 82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2" name="直線コネクタ 831"/>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3"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4" name="直線コネクタ 833"/>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5"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6" name="直線コネクタ 835"/>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115202</xdr:rowOff>
    </xdr:from>
    <xdr:to>
      <xdr:col>32</xdr:col>
      <xdr:colOff>187325</xdr:colOff>
      <xdr:row>76</xdr:row>
      <xdr:rowOff>147320</xdr:rowOff>
    </xdr:to>
    <xdr:cxnSp macro="">
      <xdr:nvCxnSpPr>
        <xdr:cNvPr id="837" name="直線コネクタ 836"/>
        <xdr:cNvCxnSpPr/>
      </xdr:nvCxnSpPr>
      <xdr:spPr>
        <a:xfrm>
          <a:off x="21323300" y="13145402"/>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38"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39" name="フローチャート : 判断 838"/>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115202</xdr:rowOff>
    </xdr:from>
    <xdr:to>
      <xdr:col>31</xdr:col>
      <xdr:colOff>34925</xdr:colOff>
      <xdr:row>77</xdr:row>
      <xdr:rowOff>52451</xdr:rowOff>
    </xdr:to>
    <xdr:cxnSp macro="">
      <xdr:nvCxnSpPr>
        <xdr:cNvPr id="840" name="直線コネクタ 839"/>
        <xdr:cNvCxnSpPr/>
      </xdr:nvCxnSpPr>
      <xdr:spPr>
        <a:xfrm flipV="1">
          <a:off x="20434300" y="13145402"/>
          <a:ext cx="889000" cy="10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1" name="フローチャート : 判断 840"/>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2" name="テキスト ボックス 841"/>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52451</xdr:rowOff>
    </xdr:from>
    <xdr:to>
      <xdr:col>29</xdr:col>
      <xdr:colOff>517525</xdr:colOff>
      <xdr:row>78</xdr:row>
      <xdr:rowOff>149606</xdr:rowOff>
    </xdr:to>
    <xdr:cxnSp macro="">
      <xdr:nvCxnSpPr>
        <xdr:cNvPr id="843" name="直線コネクタ 842"/>
        <xdr:cNvCxnSpPr/>
      </xdr:nvCxnSpPr>
      <xdr:spPr>
        <a:xfrm flipV="1">
          <a:off x="19545300" y="13254101"/>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4" name="フローチャート : 判断 843"/>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5" name="テキスト ボックス 844"/>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162483</xdr:rowOff>
    </xdr:from>
    <xdr:to>
      <xdr:col>28</xdr:col>
      <xdr:colOff>314325</xdr:colOff>
      <xdr:row>78</xdr:row>
      <xdr:rowOff>149606</xdr:rowOff>
    </xdr:to>
    <xdr:cxnSp macro="">
      <xdr:nvCxnSpPr>
        <xdr:cNvPr id="846" name="直線コネクタ 845"/>
        <xdr:cNvCxnSpPr/>
      </xdr:nvCxnSpPr>
      <xdr:spPr>
        <a:xfrm>
          <a:off x="18656300" y="13364133"/>
          <a:ext cx="889000" cy="1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7" name="フローチャート : 判断 846"/>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48" name="テキスト ボックス 847"/>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49" name="フローチャート : 判断 848"/>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0" name="テキスト ボックス 849"/>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96520</xdr:rowOff>
    </xdr:from>
    <xdr:to>
      <xdr:col>32</xdr:col>
      <xdr:colOff>238125</xdr:colOff>
      <xdr:row>77</xdr:row>
      <xdr:rowOff>26670</xdr:rowOff>
    </xdr:to>
    <xdr:sp macro="" textlink="">
      <xdr:nvSpPr>
        <xdr:cNvPr id="856" name="円/楕円 855"/>
        <xdr:cNvSpPr/>
      </xdr:nvSpPr>
      <xdr:spPr>
        <a:xfrm>
          <a:off x="221107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74947</xdr:rowOff>
    </xdr:from>
    <xdr:ext cx="534377" cy="259045"/>
    <xdr:sp macro="" textlink="">
      <xdr:nvSpPr>
        <xdr:cNvPr id="857" name="繰出金該当値テキスト"/>
        <xdr:cNvSpPr txBox="1"/>
      </xdr:nvSpPr>
      <xdr:spPr>
        <a:xfrm>
          <a:off x="22212300" y="131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30,800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64402</xdr:rowOff>
    </xdr:from>
    <xdr:to>
      <xdr:col>31</xdr:col>
      <xdr:colOff>85725</xdr:colOff>
      <xdr:row>76</xdr:row>
      <xdr:rowOff>166002</xdr:rowOff>
    </xdr:to>
    <xdr:sp macro="" textlink="">
      <xdr:nvSpPr>
        <xdr:cNvPr id="858" name="円/楕円 857"/>
        <xdr:cNvSpPr/>
      </xdr:nvSpPr>
      <xdr:spPr>
        <a:xfrm>
          <a:off x="21272500" y="130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157129</xdr:rowOff>
    </xdr:from>
    <xdr:ext cx="534377" cy="259045"/>
    <xdr:sp macro="" textlink="">
      <xdr:nvSpPr>
        <xdr:cNvPr id="859" name="テキスト ボックス 858"/>
        <xdr:cNvSpPr txBox="1"/>
      </xdr:nvSpPr>
      <xdr:spPr>
        <a:xfrm>
          <a:off x="21056111" y="131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1651</xdr:rowOff>
    </xdr:from>
    <xdr:to>
      <xdr:col>29</xdr:col>
      <xdr:colOff>568325</xdr:colOff>
      <xdr:row>77</xdr:row>
      <xdr:rowOff>103251</xdr:rowOff>
    </xdr:to>
    <xdr:sp macro="" textlink="">
      <xdr:nvSpPr>
        <xdr:cNvPr id="860" name="円/楕円 859"/>
        <xdr:cNvSpPr/>
      </xdr:nvSpPr>
      <xdr:spPr>
        <a:xfrm>
          <a:off x="20383500" y="132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94378</xdr:rowOff>
    </xdr:from>
    <xdr:ext cx="534377" cy="259045"/>
    <xdr:sp macro="" textlink="">
      <xdr:nvSpPr>
        <xdr:cNvPr id="861" name="テキスト ボックス 860"/>
        <xdr:cNvSpPr txBox="1"/>
      </xdr:nvSpPr>
      <xdr:spPr>
        <a:xfrm>
          <a:off x="20167111" y="132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98806</xdr:rowOff>
    </xdr:from>
    <xdr:to>
      <xdr:col>28</xdr:col>
      <xdr:colOff>365125</xdr:colOff>
      <xdr:row>79</xdr:row>
      <xdr:rowOff>28956</xdr:rowOff>
    </xdr:to>
    <xdr:sp macro="" textlink="">
      <xdr:nvSpPr>
        <xdr:cNvPr id="862" name="円/楕円 861"/>
        <xdr:cNvSpPr/>
      </xdr:nvSpPr>
      <xdr:spPr>
        <a:xfrm>
          <a:off x="19494500" y="134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20083</xdr:rowOff>
    </xdr:from>
    <xdr:ext cx="534377" cy="259045"/>
    <xdr:sp macro="" textlink="">
      <xdr:nvSpPr>
        <xdr:cNvPr id="863" name="テキスト ボックス 862"/>
        <xdr:cNvSpPr txBox="1"/>
      </xdr:nvSpPr>
      <xdr:spPr>
        <a:xfrm>
          <a:off x="19278111" y="135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111683</xdr:rowOff>
    </xdr:from>
    <xdr:to>
      <xdr:col>27</xdr:col>
      <xdr:colOff>161925</xdr:colOff>
      <xdr:row>78</xdr:row>
      <xdr:rowOff>41833</xdr:rowOff>
    </xdr:to>
    <xdr:sp macro="" textlink="">
      <xdr:nvSpPr>
        <xdr:cNvPr id="864" name="円/楕円 863"/>
        <xdr:cNvSpPr/>
      </xdr:nvSpPr>
      <xdr:spPr>
        <a:xfrm>
          <a:off x="18605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32960</xdr:rowOff>
    </xdr:from>
    <xdr:ext cx="534377" cy="259045"/>
    <xdr:sp macro="" textlink="">
      <xdr:nvSpPr>
        <xdr:cNvPr id="865" name="テキスト ボックス 864"/>
        <xdr:cNvSpPr txBox="1"/>
      </xdr:nvSpPr>
      <xdr:spPr>
        <a:xfrm>
          <a:off x="18389111" y="134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類似団体平均を上回っているのは普通建設事業費（うち新規整備）及び積立金である。普通建設事業費（うち新規整備）については、平成２８年度に開設した所沢市こどもと福祉の未来館の建設事業費によるもの、積立金については、前年度繰越金の増によって財政調整基金積立金が大幅に増額となったことによるものである。全体的にはコストは低い水準であり、人口規模等に比しての財政負担は低水準といえる。しかしながら、扶助費は増加傾向が続いており、さらには今後、東部クリーンセンターや市民文化センターの改修、所沢駅西口の開発事業など普通建設事業費のコスト増が見込まれる。一方、繰出金は平成３０年度に県域化されることから減少することが見込まれるが、健全な財政運営を図っていくうえで、積極的なコスト削減を図っていくことは不可欠であり、事務事業の見直しや官民の連携による新たな手法の導入等により、少ない経費で効果を生み出す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343,993
339,293
72.11
105,566,057
101,940,208
3,077,218
58,635,298
58,572,451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59690</xdr:rowOff>
    </xdr:from>
    <xdr:to>
      <xdr:col>6</xdr:col>
      <xdr:colOff>511175</xdr:colOff>
      <xdr:row>38</xdr:row>
      <xdr:rowOff>19957</xdr:rowOff>
    </xdr:to>
    <xdr:cxnSp macro="">
      <xdr:nvCxnSpPr>
        <xdr:cNvPr id="63" name="直線コネクタ 62"/>
        <xdr:cNvCxnSpPr/>
      </xdr:nvCxnSpPr>
      <xdr:spPr>
        <a:xfrm>
          <a:off x="3797300" y="6403340"/>
          <a:ext cx="8382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95069</xdr:rowOff>
    </xdr:from>
    <xdr:to>
      <xdr:col>5</xdr:col>
      <xdr:colOff>358775</xdr:colOff>
      <xdr:row>37</xdr:row>
      <xdr:rowOff>59690</xdr:rowOff>
    </xdr:to>
    <xdr:cxnSp macro="">
      <xdr:nvCxnSpPr>
        <xdr:cNvPr id="66" name="直線コネクタ 65"/>
        <xdr:cNvCxnSpPr/>
      </xdr:nvCxnSpPr>
      <xdr:spPr>
        <a:xfrm>
          <a:off x="2908300" y="6267269"/>
          <a:ext cx="88900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95069</xdr:rowOff>
    </xdr:from>
    <xdr:to>
      <xdr:col>4</xdr:col>
      <xdr:colOff>155575</xdr:colOff>
      <xdr:row>37</xdr:row>
      <xdr:rowOff>44450</xdr:rowOff>
    </xdr:to>
    <xdr:cxnSp macro="">
      <xdr:nvCxnSpPr>
        <xdr:cNvPr id="69" name="直線コネクタ 68"/>
        <xdr:cNvCxnSpPr/>
      </xdr:nvCxnSpPr>
      <xdr:spPr>
        <a:xfrm flipV="1">
          <a:off x="2019300" y="6267269"/>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116840</xdr:rowOff>
    </xdr:from>
    <xdr:to>
      <xdr:col>2</xdr:col>
      <xdr:colOff>638175</xdr:colOff>
      <xdr:row>37</xdr:row>
      <xdr:rowOff>44450</xdr:rowOff>
    </xdr:to>
    <xdr:cxnSp macro="">
      <xdr:nvCxnSpPr>
        <xdr:cNvPr id="72" name="直線コネクタ 71"/>
        <xdr:cNvCxnSpPr/>
      </xdr:nvCxnSpPr>
      <xdr:spPr>
        <a:xfrm>
          <a:off x="1130300" y="6289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140607</xdr:rowOff>
    </xdr:from>
    <xdr:to>
      <xdr:col>6</xdr:col>
      <xdr:colOff>561975</xdr:colOff>
      <xdr:row>38</xdr:row>
      <xdr:rowOff>70757</xdr:rowOff>
    </xdr:to>
    <xdr:sp macro="" textlink="">
      <xdr:nvSpPr>
        <xdr:cNvPr id="82" name="円/楕円 81"/>
        <xdr:cNvSpPr/>
      </xdr:nvSpPr>
      <xdr:spPr>
        <a:xfrm>
          <a:off x="4584700" y="64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119034</xdr:rowOff>
    </xdr:from>
    <xdr:ext cx="469744" cy="259045"/>
    <xdr:sp macro="" textlink="">
      <xdr:nvSpPr>
        <xdr:cNvPr id="83" name="議会費該当値テキスト"/>
        <xdr:cNvSpPr txBox="1"/>
      </xdr:nvSpPr>
      <xdr:spPr>
        <a:xfrm>
          <a:off x="4686300"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8890</xdr:rowOff>
    </xdr:from>
    <xdr:to>
      <xdr:col>5</xdr:col>
      <xdr:colOff>409575</xdr:colOff>
      <xdr:row>37</xdr:row>
      <xdr:rowOff>110490</xdr:rowOff>
    </xdr:to>
    <xdr:sp macro="" textlink="">
      <xdr:nvSpPr>
        <xdr:cNvPr id="84" name="円/楕円 83"/>
        <xdr:cNvSpPr/>
      </xdr:nvSpPr>
      <xdr:spPr>
        <a:xfrm>
          <a:off x="3746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101617</xdr:rowOff>
    </xdr:from>
    <xdr:ext cx="469744" cy="259045"/>
    <xdr:sp macro="" textlink="">
      <xdr:nvSpPr>
        <xdr:cNvPr id="85" name="テキスト ボックス 84"/>
        <xdr:cNvSpPr txBox="1"/>
      </xdr:nvSpPr>
      <xdr:spPr>
        <a:xfrm>
          <a:off x="3562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44269</xdr:rowOff>
    </xdr:from>
    <xdr:to>
      <xdr:col>4</xdr:col>
      <xdr:colOff>206375</xdr:colOff>
      <xdr:row>36</xdr:row>
      <xdr:rowOff>145869</xdr:rowOff>
    </xdr:to>
    <xdr:sp macro="" textlink="">
      <xdr:nvSpPr>
        <xdr:cNvPr id="86" name="円/楕円 85"/>
        <xdr:cNvSpPr/>
      </xdr:nvSpPr>
      <xdr:spPr>
        <a:xfrm>
          <a:off x="28575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136996</xdr:rowOff>
    </xdr:from>
    <xdr:ext cx="469744" cy="259045"/>
    <xdr:sp macro="" textlink="">
      <xdr:nvSpPr>
        <xdr:cNvPr id="87" name="テキスト ボックス 86"/>
        <xdr:cNvSpPr txBox="1"/>
      </xdr:nvSpPr>
      <xdr:spPr>
        <a:xfrm>
          <a:off x="26734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165100</xdr:rowOff>
    </xdr:from>
    <xdr:to>
      <xdr:col>3</xdr:col>
      <xdr:colOff>3175</xdr:colOff>
      <xdr:row>37</xdr:row>
      <xdr:rowOff>95250</xdr:rowOff>
    </xdr:to>
    <xdr:sp macro="" textlink="">
      <xdr:nvSpPr>
        <xdr:cNvPr id="88" name="円/楕円 87"/>
        <xdr:cNvSpPr/>
      </xdr:nvSpPr>
      <xdr:spPr>
        <a:xfrm>
          <a:off x="196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86377</xdr:rowOff>
    </xdr:from>
    <xdr:ext cx="469744" cy="259045"/>
    <xdr:sp macro="" textlink="">
      <xdr:nvSpPr>
        <xdr:cNvPr id="89" name="テキスト ボックス 88"/>
        <xdr:cNvSpPr txBox="1"/>
      </xdr:nvSpPr>
      <xdr:spPr>
        <a:xfrm>
          <a:off x="1784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66040</xdr:rowOff>
    </xdr:from>
    <xdr:to>
      <xdr:col>1</xdr:col>
      <xdr:colOff>485775</xdr:colOff>
      <xdr:row>36</xdr:row>
      <xdr:rowOff>167640</xdr:rowOff>
    </xdr:to>
    <xdr:sp macro="" textlink="">
      <xdr:nvSpPr>
        <xdr:cNvPr id="90" name="円/楕円 89"/>
        <xdr:cNvSpPr/>
      </xdr:nvSpPr>
      <xdr:spPr>
        <a:xfrm>
          <a:off x="107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158767</xdr:rowOff>
    </xdr:from>
    <xdr:ext cx="469744" cy="259045"/>
    <xdr:sp macro="" textlink="">
      <xdr:nvSpPr>
        <xdr:cNvPr id="91" name="テキスト ボックス 90"/>
        <xdr:cNvSpPr txBox="1"/>
      </xdr:nvSpPr>
      <xdr:spPr>
        <a:xfrm>
          <a:off x="895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142346</xdr:rowOff>
    </xdr:from>
    <xdr:to>
      <xdr:col>6</xdr:col>
      <xdr:colOff>511175</xdr:colOff>
      <xdr:row>57</xdr:row>
      <xdr:rowOff>27784</xdr:rowOff>
    </xdr:to>
    <xdr:cxnSp macro="">
      <xdr:nvCxnSpPr>
        <xdr:cNvPr id="123" name="直線コネクタ 122"/>
        <xdr:cNvCxnSpPr/>
      </xdr:nvCxnSpPr>
      <xdr:spPr>
        <a:xfrm flipV="1">
          <a:off x="3797300" y="9743546"/>
          <a:ext cx="8382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97507</xdr:rowOff>
    </xdr:from>
    <xdr:to>
      <xdr:col>5</xdr:col>
      <xdr:colOff>358775</xdr:colOff>
      <xdr:row>57</xdr:row>
      <xdr:rowOff>27784</xdr:rowOff>
    </xdr:to>
    <xdr:cxnSp macro="">
      <xdr:nvCxnSpPr>
        <xdr:cNvPr id="126" name="直線コネクタ 125"/>
        <xdr:cNvCxnSpPr/>
      </xdr:nvCxnSpPr>
      <xdr:spPr>
        <a:xfrm>
          <a:off x="2908300" y="9698707"/>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97507</xdr:rowOff>
    </xdr:from>
    <xdr:to>
      <xdr:col>4</xdr:col>
      <xdr:colOff>155575</xdr:colOff>
      <xdr:row>57</xdr:row>
      <xdr:rowOff>153384</xdr:rowOff>
    </xdr:to>
    <xdr:cxnSp macro="">
      <xdr:nvCxnSpPr>
        <xdr:cNvPr id="129" name="直線コネクタ 128"/>
        <xdr:cNvCxnSpPr/>
      </xdr:nvCxnSpPr>
      <xdr:spPr>
        <a:xfrm flipV="1">
          <a:off x="2019300" y="9698707"/>
          <a:ext cx="889000" cy="2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120857</xdr:rowOff>
    </xdr:from>
    <xdr:to>
      <xdr:col>2</xdr:col>
      <xdr:colOff>638175</xdr:colOff>
      <xdr:row>57</xdr:row>
      <xdr:rowOff>153384</xdr:rowOff>
    </xdr:to>
    <xdr:cxnSp macro="">
      <xdr:nvCxnSpPr>
        <xdr:cNvPr id="132" name="直線コネクタ 131"/>
        <xdr:cNvCxnSpPr/>
      </xdr:nvCxnSpPr>
      <xdr:spPr>
        <a:xfrm>
          <a:off x="1130300" y="9893507"/>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91546</xdr:rowOff>
    </xdr:from>
    <xdr:to>
      <xdr:col>6</xdr:col>
      <xdr:colOff>561975</xdr:colOff>
      <xdr:row>57</xdr:row>
      <xdr:rowOff>21696</xdr:rowOff>
    </xdr:to>
    <xdr:sp macro="" textlink="">
      <xdr:nvSpPr>
        <xdr:cNvPr id="142" name="円/楕円 141"/>
        <xdr:cNvSpPr/>
      </xdr:nvSpPr>
      <xdr:spPr>
        <a:xfrm>
          <a:off x="4584700" y="969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69973</xdr:rowOff>
    </xdr:from>
    <xdr:ext cx="534377" cy="259045"/>
    <xdr:sp macro="" textlink="">
      <xdr:nvSpPr>
        <xdr:cNvPr id="143" name="総務費該当値テキスト"/>
        <xdr:cNvSpPr txBox="1"/>
      </xdr:nvSpPr>
      <xdr:spPr>
        <a:xfrm>
          <a:off x="4686300" y="967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148434</xdr:rowOff>
    </xdr:from>
    <xdr:to>
      <xdr:col>5</xdr:col>
      <xdr:colOff>409575</xdr:colOff>
      <xdr:row>57</xdr:row>
      <xdr:rowOff>78584</xdr:rowOff>
    </xdr:to>
    <xdr:sp macro="" textlink="">
      <xdr:nvSpPr>
        <xdr:cNvPr id="144" name="円/楕円 143"/>
        <xdr:cNvSpPr/>
      </xdr:nvSpPr>
      <xdr:spPr>
        <a:xfrm>
          <a:off x="3746500" y="97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69711</xdr:rowOff>
    </xdr:from>
    <xdr:ext cx="534377" cy="259045"/>
    <xdr:sp macro="" textlink="">
      <xdr:nvSpPr>
        <xdr:cNvPr id="145" name="テキスト ボックス 144"/>
        <xdr:cNvSpPr txBox="1"/>
      </xdr:nvSpPr>
      <xdr:spPr>
        <a:xfrm>
          <a:off x="3530111" y="98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46707</xdr:rowOff>
    </xdr:from>
    <xdr:to>
      <xdr:col>4</xdr:col>
      <xdr:colOff>206375</xdr:colOff>
      <xdr:row>56</xdr:row>
      <xdr:rowOff>148307</xdr:rowOff>
    </xdr:to>
    <xdr:sp macro="" textlink="">
      <xdr:nvSpPr>
        <xdr:cNvPr id="146" name="円/楕円 145"/>
        <xdr:cNvSpPr/>
      </xdr:nvSpPr>
      <xdr:spPr>
        <a:xfrm>
          <a:off x="2857500" y="964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139434</xdr:rowOff>
    </xdr:from>
    <xdr:ext cx="534377" cy="259045"/>
    <xdr:sp macro="" textlink="">
      <xdr:nvSpPr>
        <xdr:cNvPr id="147" name="テキスト ボックス 146"/>
        <xdr:cNvSpPr txBox="1"/>
      </xdr:nvSpPr>
      <xdr:spPr>
        <a:xfrm>
          <a:off x="2641111" y="974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102584</xdr:rowOff>
    </xdr:from>
    <xdr:to>
      <xdr:col>3</xdr:col>
      <xdr:colOff>3175</xdr:colOff>
      <xdr:row>58</xdr:row>
      <xdr:rowOff>32734</xdr:rowOff>
    </xdr:to>
    <xdr:sp macro="" textlink="">
      <xdr:nvSpPr>
        <xdr:cNvPr id="148" name="円/楕円 147"/>
        <xdr:cNvSpPr/>
      </xdr:nvSpPr>
      <xdr:spPr>
        <a:xfrm>
          <a:off x="1968500" y="98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23861</xdr:rowOff>
    </xdr:from>
    <xdr:ext cx="534377" cy="259045"/>
    <xdr:sp macro="" textlink="">
      <xdr:nvSpPr>
        <xdr:cNvPr id="149" name="テキスト ボックス 148"/>
        <xdr:cNvSpPr txBox="1"/>
      </xdr:nvSpPr>
      <xdr:spPr>
        <a:xfrm>
          <a:off x="1752111" y="996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70057</xdr:rowOff>
    </xdr:from>
    <xdr:to>
      <xdr:col>1</xdr:col>
      <xdr:colOff>485775</xdr:colOff>
      <xdr:row>58</xdr:row>
      <xdr:rowOff>207</xdr:rowOff>
    </xdr:to>
    <xdr:sp macro="" textlink="">
      <xdr:nvSpPr>
        <xdr:cNvPr id="150" name="円/楕円 149"/>
        <xdr:cNvSpPr/>
      </xdr:nvSpPr>
      <xdr:spPr>
        <a:xfrm>
          <a:off x="1079500" y="98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162784</xdr:rowOff>
    </xdr:from>
    <xdr:ext cx="534377" cy="259045"/>
    <xdr:sp macro="" textlink="">
      <xdr:nvSpPr>
        <xdr:cNvPr id="151" name="テキスト ボックス 150"/>
        <xdr:cNvSpPr txBox="1"/>
      </xdr:nvSpPr>
      <xdr:spPr>
        <a:xfrm>
          <a:off x="863111" y="99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24355</xdr:rowOff>
    </xdr:from>
    <xdr:to>
      <xdr:col>6</xdr:col>
      <xdr:colOff>511175</xdr:colOff>
      <xdr:row>75</xdr:row>
      <xdr:rowOff>166545</xdr:rowOff>
    </xdr:to>
    <xdr:cxnSp macro="">
      <xdr:nvCxnSpPr>
        <xdr:cNvPr id="183" name="直線コネクタ 182"/>
        <xdr:cNvCxnSpPr/>
      </xdr:nvCxnSpPr>
      <xdr:spPr>
        <a:xfrm flipV="1">
          <a:off x="3797300" y="12883105"/>
          <a:ext cx="8382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7597</xdr:rowOff>
    </xdr:from>
    <xdr:ext cx="599010" cy="259045"/>
    <xdr:sp macro="" textlink="">
      <xdr:nvSpPr>
        <xdr:cNvPr id="184" name="民生費平均値テキスト"/>
        <xdr:cNvSpPr txBox="1"/>
      </xdr:nvSpPr>
      <xdr:spPr>
        <a:xfrm>
          <a:off x="4686300" y="12866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166545</xdr:rowOff>
    </xdr:from>
    <xdr:to>
      <xdr:col>5</xdr:col>
      <xdr:colOff>358775</xdr:colOff>
      <xdr:row>76</xdr:row>
      <xdr:rowOff>104741</xdr:rowOff>
    </xdr:to>
    <xdr:cxnSp macro="">
      <xdr:nvCxnSpPr>
        <xdr:cNvPr id="186" name="直線コネクタ 185"/>
        <xdr:cNvCxnSpPr/>
      </xdr:nvCxnSpPr>
      <xdr:spPr>
        <a:xfrm flipV="1">
          <a:off x="2908300" y="13025295"/>
          <a:ext cx="889000" cy="10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104741</xdr:rowOff>
    </xdr:from>
    <xdr:to>
      <xdr:col>4</xdr:col>
      <xdr:colOff>155575</xdr:colOff>
      <xdr:row>77</xdr:row>
      <xdr:rowOff>169827</xdr:rowOff>
    </xdr:to>
    <xdr:cxnSp macro="">
      <xdr:nvCxnSpPr>
        <xdr:cNvPr id="189" name="直線コネクタ 188"/>
        <xdr:cNvCxnSpPr/>
      </xdr:nvCxnSpPr>
      <xdr:spPr>
        <a:xfrm flipV="1">
          <a:off x="2019300" y="13134941"/>
          <a:ext cx="889000" cy="23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169827</xdr:rowOff>
    </xdr:from>
    <xdr:to>
      <xdr:col>2</xdr:col>
      <xdr:colOff>638175</xdr:colOff>
      <xdr:row>78</xdr:row>
      <xdr:rowOff>31409</xdr:rowOff>
    </xdr:to>
    <xdr:cxnSp macro="">
      <xdr:nvCxnSpPr>
        <xdr:cNvPr id="192" name="直線コネクタ 191"/>
        <xdr:cNvCxnSpPr/>
      </xdr:nvCxnSpPr>
      <xdr:spPr>
        <a:xfrm flipV="1">
          <a:off x="1130300" y="13371477"/>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145005</xdr:rowOff>
    </xdr:from>
    <xdr:to>
      <xdr:col>6</xdr:col>
      <xdr:colOff>561975</xdr:colOff>
      <xdr:row>75</xdr:row>
      <xdr:rowOff>75155</xdr:rowOff>
    </xdr:to>
    <xdr:sp macro="" textlink="">
      <xdr:nvSpPr>
        <xdr:cNvPr id="202" name="円/楕円 201"/>
        <xdr:cNvSpPr/>
      </xdr:nvSpPr>
      <xdr:spPr>
        <a:xfrm>
          <a:off x="4584700" y="128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167882</xdr:rowOff>
    </xdr:from>
    <xdr:ext cx="599010" cy="259045"/>
    <xdr:sp macro="" textlink="">
      <xdr:nvSpPr>
        <xdr:cNvPr id="203" name="民生費該当値テキスト"/>
        <xdr:cNvSpPr txBox="1"/>
      </xdr:nvSpPr>
      <xdr:spPr>
        <a:xfrm>
          <a:off x="4686300" y="1268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146,564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115744</xdr:rowOff>
    </xdr:from>
    <xdr:to>
      <xdr:col>5</xdr:col>
      <xdr:colOff>409575</xdr:colOff>
      <xdr:row>76</xdr:row>
      <xdr:rowOff>45895</xdr:rowOff>
    </xdr:to>
    <xdr:sp macro="" textlink="">
      <xdr:nvSpPr>
        <xdr:cNvPr id="204" name="円/楕円 203"/>
        <xdr:cNvSpPr/>
      </xdr:nvSpPr>
      <xdr:spPr>
        <a:xfrm>
          <a:off x="3746500" y="12974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37022</xdr:rowOff>
    </xdr:from>
    <xdr:ext cx="599010" cy="259045"/>
    <xdr:sp macro="" textlink="">
      <xdr:nvSpPr>
        <xdr:cNvPr id="205" name="テキスト ボックス 204"/>
        <xdr:cNvSpPr txBox="1"/>
      </xdr:nvSpPr>
      <xdr:spPr>
        <a:xfrm>
          <a:off x="3497794" y="1306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137,856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53941</xdr:rowOff>
    </xdr:from>
    <xdr:to>
      <xdr:col>4</xdr:col>
      <xdr:colOff>206375</xdr:colOff>
      <xdr:row>76</xdr:row>
      <xdr:rowOff>155541</xdr:rowOff>
    </xdr:to>
    <xdr:sp macro="" textlink="">
      <xdr:nvSpPr>
        <xdr:cNvPr id="206" name="円/楕円 205"/>
        <xdr:cNvSpPr/>
      </xdr:nvSpPr>
      <xdr:spPr>
        <a:xfrm>
          <a:off x="2857500" y="130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146668</xdr:rowOff>
    </xdr:from>
    <xdr:ext cx="599010" cy="259045"/>
    <xdr:sp macro="" textlink="">
      <xdr:nvSpPr>
        <xdr:cNvPr id="207" name="テキスト ボックス 206"/>
        <xdr:cNvSpPr txBox="1"/>
      </xdr:nvSpPr>
      <xdr:spPr>
        <a:xfrm>
          <a:off x="2608794" y="1317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119027</xdr:rowOff>
    </xdr:from>
    <xdr:to>
      <xdr:col>3</xdr:col>
      <xdr:colOff>3175</xdr:colOff>
      <xdr:row>78</xdr:row>
      <xdr:rowOff>49177</xdr:rowOff>
    </xdr:to>
    <xdr:sp macro="" textlink="">
      <xdr:nvSpPr>
        <xdr:cNvPr id="208" name="円/楕円 207"/>
        <xdr:cNvSpPr/>
      </xdr:nvSpPr>
      <xdr:spPr>
        <a:xfrm>
          <a:off x="1968500" y="133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40304</xdr:rowOff>
    </xdr:from>
    <xdr:ext cx="599010" cy="259045"/>
    <xdr:sp macro="" textlink="">
      <xdr:nvSpPr>
        <xdr:cNvPr id="209" name="テキスト ボックス 208"/>
        <xdr:cNvSpPr txBox="1"/>
      </xdr:nvSpPr>
      <xdr:spPr>
        <a:xfrm>
          <a:off x="1719794" y="1341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152059</xdr:rowOff>
    </xdr:from>
    <xdr:to>
      <xdr:col>1</xdr:col>
      <xdr:colOff>485775</xdr:colOff>
      <xdr:row>78</xdr:row>
      <xdr:rowOff>82209</xdr:rowOff>
    </xdr:to>
    <xdr:sp macro="" textlink="">
      <xdr:nvSpPr>
        <xdr:cNvPr id="210" name="円/楕円 209"/>
        <xdr:cNvSpPr/>
      </xdr:nvSpPr>
      <xdr:spPr>
        <a:xfrm>
          <a:off x="1079500" y="133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73336</xdr:rowOff>
    </xdr:from>
    <xdr:ext cx="599010" cy="259045"/>
    <xdr:sp macro="" textlink="">
      <xdr:nvSpPr>
        <xdr:cNvPr id="211" name="テキスト ボックス 210"/>
        <xdr:cNvSpPr txBox="1"/>
      </xdr:nvSpPr>
      <xdr:spPr>
        <a:xfrm>
          <a:off x="830794" y="1344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11661</xdr:rowOff>
    </xdr:from>
    <xdr:to>
      <xdr:col>6</xdr:col>
      <xdr:colOff>511175</xdr:colOff>
      <xdr:row>97</xdr:row>
      <xdr:rowOff>67394</xdr:rowOff>
    </xdr:to>
    <xdr:cxnSp macro="">
      <xdr:nvCxnSpPr>
        <xdr:cNvPr id="239" name="直線コネクタ 238"/>
        <xdr:cNvCxnSpPr/>
      </xdr:nvCxnSpPr>
      <xdr:spPr>
        <a:xfrm flipV="1">
          <a:off x="3797300" y="16642311"/>
          <a:ext cx="838200" cy="5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40"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167224</xdr:rowOff>
    </xdr:from>
    <xdr:to>
      <xdr:col>5</xdr:col>
      <xdr:colOff>358775</xdr:colOff>
      <xdr:row>97</xdr:row>
      <xdr:rowOff>67394</xdr:rowOff>
    </xdr:to>
    <xdr:cxnSp macro="">
      <xdr:nvCxnSpPr>
        <xdr:cNvPr id="242" name="直線コネクタ 241"/>
        <xdr:cNvCxnSpPr/>
      </xdr:nvCxnSpPr>
      <xdr:spPr>
        <a:xfrm>
          <a:off x="2908300" y="16626424"/>
          <a:ext cx="889000" cy="7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4" name="テキスト ボックス 243"/>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167224</xdr:rowOff>
    </xdr:from>
    <xdr:to>
      <xdr:col>4</xdr:col>
      <xdr:colOff>155575</xdr:colOff>
      <xdr:row>97</xdr:row>
      <xdr:rowOff>167841</xdr:rowOff>
    </xdr:to>
    <xdr:cxnSp macro="">
      <xdr:nvCxnSpPr>
        <xdr:cNvPr id="245" name="直線コネクタ 244"/>
        <xdr:cNvCxnSpPr/>
      </xdr:nvCxnSpPr>
      <xdr:spPr>
        <a:xfrm flipV="1">
          <a:off x="2019300" y="16626424"/>
          <a:ext cx="889000" cy="17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7" name="テキスト ボックス 246"/>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158170</xdr:rowOff>
    </xdr:from>
    <xdr:to>
      <xdr:col>2</xdr:col>
      <xdr:colOff>638175</xdr:colOff>
      <xdr:row>97</xdr:row>
      <xdr:rowOff>167841</xdr:rowOff>
    </xdr:to>
    <xdr:cxnSp macro="">
      <xdr:nvCxnSpPr>
        <xdr:cNvPr id="248" name="直線コネクタ 247"/>
        <xdr:cNvCxnSpPr/>
      </xdr:nvCxnSpPr>
      <xdr:spPr>
        <a:xfrm>
          <a:off x="1130300" y="16788820"/>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50" name="テキスト ボックス 249"/>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2" name="テキスト ボックス 251"/>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132311</xdr:rowOff>
    </xdr:from>
    <xdr:to>
      <xdr:col>6</xdr:col>
      <xdr:colOff>561975</xdr:colOff>
      <xdr:row>97</xdr:row>
      <xdr:rowOff>62461</xdr:rowOff>
    </xdr:to>
    <xdr:sp macro="" textlink="">
      <xdr:nvSpPr>
        <xdr:cNvPr id="258" name="円/楕円 257"/>
        <xdr:cNvSpPr/>
      </xdr:nvSpPr>
      <xdr:spPr>
        <a:xfrm>
          <a:off x="4584700" y="1659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155188</xdr:rowOff>
    </xdr:from>
    <xdr:ext cx="534377" cy="259045"/>
    <xdr:sp macro="" textlink="">
      <xdr:nvSpPr>
        <xdr:cNvPr id="259" name="衛生費該当値テキスト"/>
        <xdr:cNvSpPr txBox="1"/>
      </xdr:nvSpPr>
      <xdr:spPr>
        <a:xfrm>
          <a:off x="4686300" y="1644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16594</xdr:rowOff>
    </xdr:from>
    <xdr:to>
      <xdr:col>5</xdr:col>
      <xdr:colOff>409575</xdr:colOff>
      <xdr:row>97</xdr:row>
      <xdr:rowOff>118194</xdr:rowOff>
    </xdr:to>
    <xdr:sp macro="" textlink="">
      <xdr:nvSpPr>
        <xdr:cNvPr id="260" name="円/楕円 259"/>
        <xdr:cNvSpPr/>
      </xdr:nvSpPr>
      <xdr:spPr>
        <a:xfrm>
          <a:off x="3746500" y="1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109321</xdr:rowOff>
    </xdr:from>
    <xdr:ext cx="534377" cy="259045"/>
    <xdr:sp macro="" textlink="">
      <xdr:nvSpPr>
        <xdr:cNvPr id="261" name="テキスト ボックス 260"/>
        <xdr:cNvSpPr txBox="1"/>
      </xdr:nvSpPr>
      <xdr:spPr>
        <a:xfrm>
          <a:off x="3530111" y="167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116424</xdr:rowOff>
    </xdr:from>
    <xdr:to>
      <xdr:col>4</xdr:col>
      <xdr:colOff>206375</xdr:colOff>
      <xdr:row>97</xdr:row>
      <xdr:rowOff>46574</xdr:rowOff>
    </xdr:to>
    <xdr:sp macro="" textlink="">
      <xdr:nvSpPr>
        <xdr:cNvPr id="262" name="円/楕円 261"/>
        <xdr:cNvSpPr/>
      </xdr:nvSpPr>
      <xdr:spPr>
        <a:xfrm>
          <a:off x="2857500" y="165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63101</xdr:rowOff>
    </xdr:from>
    <xdr:ext cx="534377" cy="259045"/>
    <xdr:sp macro="" textlink="">
      <xdr:nvSpPr>
        <xdr:cNvPr id="263" name="テキスト ボックス 262"/>
        <xdr:cNvSpPr txBox="1"/>
      </xdr:nvSpPr>
      <xdr:spPr>
        <a:xfrm>
          <a:off x="2641111" y="1635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117041</xdr:rowOff>
    </xdr:from>
    <xdr:to>
      <xdr:col>3</xdr:col>
      <xdr:colOff>3175</xdr:colOff>
      <xdr:row>98</xdr:row>
      <xdr:rowOff>47191</xdr:rowOff>
    </xdr:to>
    <xdr:sp macro="" textlink="">
      <xdr:nvSpPr>
        <xdr:cNvPr id="264" name="円/楕円 263"/>
        <xdr:cNvSpPr/>
      </xdr:nvSpPr>
      <xdr:spPr>
        <a:xfrm>
          <a:off x="1968500" y="167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38318</xdr:rowOff>
    </xdr:from>
    <xdr:ext cx="534377" cy="259045"/>
    <xdr:sp macro="" textlink="">
      <xdr:nvSpPr>
        <xdr:cNvPr id="265" name="テキスト ボックス 264"/>
        <xdr:cNvSpPr txBox="1"/>
      </xdr:nvSpPr>
      <xdr:spPr>
        <a:xfrm>
          <a:off x="1752111" y="168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107370</xdr:rowOff>
    </xdr:from>
    <xdr:to>
      <xdr:col>1</xdr:col>
      <xdr:colOff>485775</xdr:colOff>
      <xdr:row>98</xdr:row>
      <xdr:rowOff>37520</xdr:rowOff>
    </xdr:to>
    <xdr:sp macro="" textlink="">
      <xdr:nvSpPr>
        <xdr:cNvPr id="266" name="円/楕円 265"/>
        <xdr:cNvSpPr/>
      </xdr:nvSpPr>
      <xdr:spPr>
        <a:xfrm>
          <a:off x="1079500" y="167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28647</xdr:rowOff>
    </xdr:from>
    <xdr:ext cx="534377" cy="259045"/>
    <xdr:sp macro="" textlink="">
      <xdr:nvSpPr>
        <xdr:cNvPr id="267" name="テキスト ボックス 266"/>
        <xdr:cNvSpPr txBox="1"/>
      </xdr:nvSpPr>
      <xdr:spPr>
        <a:xfrm>
          <a:off x="863111" y="16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54546</xdr:rowOff>
    </xdr:from>
    <xdr:to>
      <xdr:col>15</xdr:col>
      <xdr:colOff>180975</xdr:colOff>
      <xdr:row>38</xdr:row>
      <xdr:rowOff>149416</xdr:rowOff>
    </xdr:to>
    <xdr:cxnSp macro="">
      <xdr:nvCxnSpPr>
        <xdr:cNvPr id="296" name="直線コネクタ 295"/>
        <xdr:cNvCxnSpPr/>
      </xdr:nvCxnSpPr>
      <xdr:spPr>
        <a:xfrm>
          <a:off x="9639300" y="6569646"/>
          <a:ext cx="838200" cy="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7"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54546</xdr:rowOff>
    </xdr:from>
    <xdr:to>
      <xdr:col>14</xdr:col>
      <xdr:colOff>28575</xdr:colOff>
      <xdr:row>38</xdr:row>
      <xdr:rowOff>115316</xdr:rowOff>
    </xdr:to>
    <xdr:cxnSp macro="">
      <xdr:nvCxnSpPr>
        <xdr:cNvPr id="299" name="直線コネクタ 298"/>
        <xdr:cNvCxnSpPr/>
      </xdr:nvCxnSpPr>
      <xdr:spPr>
        <a:xfrm flipV="1">
          <a:off x="8750300" y="6569646"/>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115316</xdr:rowOff>
    </xdr:from>
    <xdr:to>
      <xdr:col>12</xdr:col>
      <xdr:colOff>511175</xdr:colOff>
      <xdr:row>38</xdr:row>
      <xdr:rowOff>132080</xdr:rowOff>
    </xdr:to>
    <xdr:cxnSp macro="">
      <xdr:nvCxnSpPr>
        <xdr:cNvPr id="302" name="直線コネクタ 301"/>
        <xdr:cNvCxnSpPr/>
      </xdr:nvCxnSpPr>
      <xdr:spPr>
        <a:xfrm flipV="1">
          <a:off x="7861300" y="663041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54737</xdr:rowOff>
    </xdr:from>
    <xdr:to>
      <xdr:col>11</xdr:col>
      <xdr:colOff>307975</xdr:colOff>
      <xdr:row>38</xdr:row>
      <xdr:rowOff>132080</xdr:rowOff>
    </xdr:to>
    <xdr:cxnSp macro="">
      <xdr:nvCxnSpPr>
        <xdr:cNvPr id="305" name="直線コネクタ 304"/>
        <xdr:cNvCxnSpPr/>
      </xdr:nvCxnSpPr>
      <xdr:spPr>
        <a:xfrm>
          <a:off x="6972300" y="6569837"/>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98616</xdr:rowOff>
    </xdr:from>
    <xdr:to>
      <xdr:col>15</xdr:col>
      <xdr:colOff>231775</xdr:colOff>
      <xdr:row>39</xdr:row>
      <xdr:rowOff>28766</xdr:rowOff>
    </xdr:to>
    <xdr:sp macro="" textlink="">
      <xdr:nvSpPr>
        <xdr:cNvPr id="315" name="円/楕円 314"/>
        <xdr:cNvSpPr/>
      </xdr:nvSpPr>
      <xdr:spPr>
        <a:xfrm>
          <a:off x="10426700" y="66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13543</xdr:rowOff>
    </xdr:from>
    <xdr:ext cx="378565" cy="259045"/>
    <xdr:sp macro="" textlink="">
      <xdr:nvSpPr>
        <xdr:cNvPr id="316" name="労働費該当値テキスト"/>
        <xdr:cNvSpPr txBox="1"/>
      </xdr:nvSpPr>
      <xdr:spPr>
        <a:xfrm>
          <a:off x="10528300" y="652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3746</xdr:rowOff>
    </xdr:from>
    <xdr:to>
      <xdr:col>14</xdr:col>
      <xdr:colOff>79375</xdr:colOff>
      <xdr:row>38</xdr:row>
      <xdr:rowOff>105346</xdr:rowOff>
    </xdr:to>
    <xdr:sp macro="" textlink="">
      <xdr:nvSpPr>
        <xdr:cNvPr id="317" name="円/楕円 316"/>
        <xdr:cNvSpPr/>
      </xdr:nvSpPr>
      <xdr:spPr>
        <a:xfrm>
          <a:off x="9588500" y="65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96473</xdr:rowOff>
    </xdr:from>
    <xdr:ext cx="378565" cy="259045"/>
    <xdr:sp macro="" textlink="">
      <xdr:nvSpPr>
        <xdr:cNvPr id="318" name="テキスト ボックス 317"/>
        <xdr:cNvSpPr txBox="1"/>
      </xdr:nvSpPr>
      <xdr:spPr>
        <a:xfrm>
          <a:off x="9450017" y="661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64516</xdr:rowOff>
    </xdr:from>
    <xdr:to>
      <xdr:col>12</xdr:col>
      <xdr:colOff>561975</xdr:colOff>
      <xdr:row>38</xdr:row>
      <xdr:rowOff>166116</xdr:rowOff>
    </xdr:to>
    <xdr:sp macro="" textlink="">
      <xdr:nvSpPr>
        <xdr:cNvPr id="319" name="円/楕円 318"/>
        <xdr:cNvSpPr/>
      </xdr:nvSpPr>
      <xdr:spPr>
        <a:xfrm>
          <a:off x="8699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157243</xdr:rowOff>
    </xdr:from>
    <xdr:ext cx="378565" cy="259045"/>
    <xdr:sp macro="" textlink="">
      <xdr:nvSpPr>
        <xdr:cNvPr id="320" name="テキスト ボックス 319"/>
        <xdr:cNvSpPr txBox="1"/>
      </xdr:nvSpPr>
      <xdr:spPr>
        <a:xfrm>
          <a:off x="8561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81280</xdr:rowOff>
    </xdr:from>
    <xdr:to>
      <xdr:col>11</xdr:col>
      <xdr:colOff>358775</xdr:colOff>
      <xdr:row>39</xdr:row>
      <xdr:rowOff>11430</xdr:rowOff>
    </xdr:to>
    <xdr:sp macro="" textlink="">
      <xdr:nvSpPr>
        <xdr:cNvPr id="321" name="円/楕円 320"/>
        <xdr:cNvSpPr/>
      </xdr:nvSpPr>
      <xdr:spPr>
        <a:xfrm>
          <a:off x="7810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2557</xdr:rowOff>
    </xdr:from>
    <xdr:ext cx="378565" cy="259045"/>
    <xdr:sp macro="" textlink="">
      <xdr:nvSpPr>
        <xdr:cNvPr id="322" name="テキスト ボックス 321"/>
        <xdr:cNvSpPr txBox="1"/>
      </xdr:nvSpPr>
      <xdr:spPr>
        <a:xfrm>
          <a:off x="7672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3937</xdr:rowOff>
    </xdr:from>
    <xdr:to>
      <xdr:col>10</xdr:col>
      <xdr:colOff>155575</xdr:colOff>
      <xdr:row>38</xdr:row>
      <xdr:rowOff>105537</xdr:rowOff>
    </xdr:to>
    <xdr:sp macro="" textlink="">
      <xdr:nvSpPr>
        <xdr:cNvPr id="323" name="円/楕円 322"/>
        <xdr:cNvSpPr/>
      </xdr:nvSpPr>
      <xdr:spPr>
        <a:xfrm>
          <a:off x="6921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96664</xdr:rowOff>
    </xdr:from>
    <xdr:ext cx="378565" cy="259045"/>
    <xdr:sp macro="" textlink="">
      <xdr:nvSpPr>
        <xdr:cNvPr id="324" name="テキスト ボックス 323"/>
        <xdr:cNvSpPr txBox="1"/>
      </xdr:nvSpPr>
      <xdr:spPr>
        <a:xfrm>
          <a:off x="6783017" y="661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104130</xdr:rowOff>
    </xdr:from>
    <xdr:to>
      <xdr:col>15</xdr:col>
      <xdr:colOff>180975</xdr:colOff>
      <xdr:row>58</xdr:row>
      <xdr:rowOff>111765</xdr:rowOff>
    </xdr:to>
    <xdr:cxnSp macro="">
      <xdr:nvCxnSpPr>
        <xdr:cNvPr id="351" name="直線コネクタ 350"/>
        <xdr:cNvCxnSpPr/>
      </xdr:nvCxnSpPr>
      <xdr:spPr>
        <a:xfrm>
          <a:off x="9639300" y="10048230"/>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97317</xdr:rowOff>
    </xdr:from>
    <xdr:to>
      <xdr:col>14</xdr:col>
      <xdr:colOff>28575</xdr:colOff>
      <xdr:row>58</xdr:row>
      <xdr:rowOff>104130</xdr:rowOff>
    </xdr:to>
    <xdr:cxnSp macro="">
      <xdr:nvCxnSpPr>
        <xdr:cNvPr id="354" name="直線コネクタ 353"/>
        <xdr:cNvCxnSpPr/>
      </xdr:nvCxnSpPr>
      <xdr:spPr>
        <a:xfrm>
          <a:off x="8750300" y="10041417"/>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97317</xdr:rowOff>
    </xdr:from>
    <xdr:to>
      <xdr:col>12</xdr:col>
      <xdr:colOff>511175</xdr:colOff>
      <xdr:row>58</xdr:row>
      <xdr:rowOff>109844</xdr:rowOff>
    </xdr:to>
    <xdr:cxnSp macro="">
      <xdr:nvCxnSpPr>
        <xdr:cNvPr id="357" name="直線コネクタ 356"/>
        <xdr:cNvCxnSpPr/>
      </xdr:nvCxnSpPr>
      <xdr:spPr>
        <a:xfrm flipV="1">
          <a:off x="7861300" y="1004141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9" name="テキスト ボックス 358"/>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109844</xdr:rowOff>
    </xdr:from>
    <xdr:to>
      <xdr:col>11</xdr:col>
      <xdr:colOff>307975</xdr:colOff>
      <xdr:row>58</xdr:row>
      <xdr:rowOff>110759</xdr:rowOff>
    </xdr:to>
    <xdr:cxnSp macro="">
      <xdr:nvCxnSpPr>
        <xdr:cNvPr id="360" name="直線コネクタ 359"/>
        <xdr:cNvCxnSpPr/>
      </xdr:nvCxnSpPr>
      <xdr:spPr>
        <a:xfrm flipV="1">
          <a:off x="6972300" y="1005394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2" name="テキスト ボックス 361"/>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60965</xdr:rowOff>
    </xdr:from>
    <xdr:to>
      <xdr:col>15</xdr:col>
      <xdr:colOff>231775</xdr:colOff>
      <xdr:row>58</xdr:row>
      <xdr:rowOff>162565</xdr:rowOff>
    </xdr:to>
    <xdr:sp macro="" textlink="">
      <xdr:nvSpPr>
        <xdr:cNvPr id="370" name="円/楕円 369"/>
        <xdr:cNvSpPr/>
      </xdr:nvSpPr>
      <xdr:spPr>
        <a:xfrm>
          <a:off x="10426700" y="100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147342</xdr:rowOff>
    </xdr:from>
    <xdr:ext cx="378565" cy="259045"/>
    <xdr:sp macro="" textlink="">
      <xdr:nvSpPr>
        <xdr:cNvPr id="371" name="農林水産業費該当値テキスト"/>
        <xdr:cNvSpPr txBox="1"/>
      </xdr:nvSpPr>
      <xdr:spPr>
        <a:xfrm>
          <a:off x="10528300" y="9919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53330</xdr:rowOff>
    </xdr:from>
    <xdr:to>
      <xdr:col>14</xdr:col>
      <xdr:colOff>79375</xdr:colOff>
      <xdr:row>58</xdr:row>
      <xdr:rowOff>154930</xdr:rowOff>
    </xdr:to>
    <xdr:sp macro="" textlink="">
      <xdr:nvSpPr>
        <xdr:cNvPr id="372" name="円/楕円 371"/>
        <xdr:cNvSpPr/>
      </xdr:nvSpPr>
      <xdr:spPr>
        <a:xfrm>
          <a:off x="9588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146057</xdr:rowOff>
    </xdr:from>
    <xdr:ext cx="378565" cy="259045"/>
    <xdr:sp macro="" textlink="">
      <xdr:nvSpPr>
        <xdr:cNvPr id="373" name="テキスト ボックス 372"/>
        <xdr:cNvSpPr txBox="1"/>
      </xdr:nvSpPr>
      <xdr:spPr>
        <a:xfrm>
          <a:off x="9450017" y="1009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46517</xdr:rowOff>
    </xdr:from>
    <xdr:to>
      <xdr:col>12</xdr:col>
      <xdr:colOff>561975</xdr:colOff>
      <xdr:row>58</xdr:row>
      <xdr:rowOff>148117</xdr:rowOff>
    </xdr:to>
    <xdr:sp macro="" textlink="">
      <xdr:nvSpPr>
        <xdr:cNvPr id="374" name="円/楕円 373"/>
        <xdr:cNvSpPr/>
      </xdr:nvSpPr>
      <xdr:spPr>
        <a:xfrm>
          <a:off x="8699500" y="99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139244</xdr:rowOff>
    </xdr:from>
    <xdr:ext cx="378565" cy="259045"/>
    <xdr:sp macro="" textlink="">
      <xdr:nvSpPr>
        <xdr:cNvPr id="375" name="テキスト ボックス 374"/>
        <xdr:cNvSpPr txBox="1"/>
      </xdr:nvSpPr>
      <xdr:spPr>
        <a:xfrm>
          <a:off x="8561017" y="1008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59044</xdr:rowOff>
    </xdr:from>
    <xdr:to>
      <xdr:col>11</xdr:col>
      <xdr:colOff>358775</xdr:colOff>
      <xdr:row>58</xdr:row>
      <xdr:rowOff>160644</xdr:rowOff>
    </xdr:to>
    <xdr:sp macro="" textlink="">
      <xdr:nvSpPr>
        <xdr:cNvPr id="376" name="円/楕円 375"/>
        <xdr:cNvSpPr/>
      </xdr:nvSpPr>
      <xdr:spPr>
        <a:xfrm>
          <a:off x="7810500" y="100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151771</xdr:rowOff>
    </xdr:from>
    <xdr:ext cx="378565" cy="259045"/>
    <xdr:sp macro="" textlink="">
      <xdr:nvSpPr>
        <xdr:cNvPr id="377" name="テキスト ボックス 376"/>
        <xdr:cNvSpPr txBox="1"/>
      </xdr:nvSpPr>
      <xdr:spPr>
        <a:xfrm>
          <a:off x="7672017" y="1009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59959</xdr:rowOff>
    </xdr:from>
    <xdr:to>
      <xdr:col>10</xdr:col>
      <xdr:colOff>155575</xdr:colOff>
      <xdr:row>58</xdr:row>
      <xdr:rowOff>161559</xdr:rowOff>
    </xdr:to>
    <xdr:sp macro="" textlink="">
      <xdr:nvSpPr>
        <xdr:cNvPr id="378" name="円/楕円 377"/>
        <xdr:cNvSpPr/>
      </xdr:nvSpPr>
      <xdr:spPr>
        <a:xfrm>
          <a:off x="6921500" y="100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152686</xdr:rowOff>
    </xdr:from>
    <xdr:ext cx="378565" cy="259045"/>
    <xdr:sp macro="" textlink="">
      <xdr:nvSpPr>
        <xdr:cNvPr id="379" name="テキスト ボックス 378"/>
        <xdr:cNvSpPr txBox="1"/>
      </xdr:nvSpPr>
      <xdr:spPr>
        <a:xfrm>
          <a:off x="6783017" y="1009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2635</xdr:rowOff>
    </xdr:from>
    <xdr:to>
      <xdr:col>15</xdr:col>
      <xdr:colOff>180975</xdr:colOff>
      <xdr:row>79</xdr:row>
      <xdr:rowOff>10389</xdr:rowOff>
    </xdr:to>
    <xdr:cxnSp macro="">
      <xdr:nvCxnSpPr>
        <xdr:cNvPr id="408" name="直線コネクタ 407"/>
        <xdr:cNvCxnSpPr/>
      </xdr:nvCxnSpPr>
      <xdr:spPr>
        <a:xfrm>
          <a:off x="9639300" y="13547185"/>
          <a:ext cx="8382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157721</xdr:rowOff>
    </xdr:from>
    <xdr:to>
      <xdr:col>14</xdr:col>
      <xdr:colOff>28575</xdr:colOff>
      <xdr:row>79</xdr:row>
      <xdr:rowOff>2635</xdr:rowOff>
    </xdr:to>
    <xdr:cxnSp macro="">
      <xdr:nvCxnSpPr>
        <xdr:cNvPr id="411" name="直線コネクタ 410"/>
        <xdr:cNvCxnSpPr/>
      </xdr:nvCxnSpPr>
      <xdr:spPr>
        <a:xfrm>
          <a:off x="8750300" y="13530821"/>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157721</xdr:rowOff>
    </xdr:from>
    <xdr:to>
      <xdr:col>12</xdr:col>
      <xdr:colOff>511175</xdr:colOff>
      <xdr:row>79</xdr:row>
      <xdr:rowOff>24161</xdr:rowOff>
    </xdr:to>
    <xdr:cxnSp macro="">
      <xdr:nvCxnSpPr>
        <xdr:cNvPr id="414" name="直線コネクタ 413"/>
        <xdr:cNvCxnSpPr/>
      </xdr:nvCxnSpPr>
      <xdr:spPr>
        <a:xfrm flipV="1">
          <a:off x="7861300" y="13530821"/>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24161</xdr:rowOff>
    </xdr:from>
    <xdr:to>
      <xdr:col>11</xdr:col>
      <xdr:colOff>307975</xdr:colOff>
      <xdr:row>79</xdr:row>
      <xdr:rowOff>28181</xdr:rowOff>
    </xdr:to>
    <xdr:cxnSp macro="">
      <xdr:nvCxnSpPr>
        <xdr:cNvPr id="417" name="直線コネクタ 416"/>
        <xdr:cNvCxnSpPr/>
      </xdr:nvCxnSpPr>
      <xdr:spPr>
        <a:xfrm flipV="1">
          <a:off x="6972300" y="13568711"/>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131039</xdr:rowOff>
    </xdr:from>
    <xdr:to>
      <xdr:col>15</xdr:col>
      <xdr:colOff>231775</xdr:colOff>
      <xdr:row>79</xdr:row>
      <xdr:rowOff>61189</xdr:rowOff>
    </xdr:to>
    <xdr:sp macro="" textlink="">
      <xdr:nvSpPr>
        <xdr:cNvPr id="427" name="円/楕円 426"/>
        <xdr:cNvSpPr/>
      </xdr:nvSpPr>
      <xdr:spPr>
        <a:xfrm>
          <a:off x="10426700" y="135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45966</xdr:rowOff>
    </xdr:from>
    <xdr:ext cx="469744" cy="259045"/>
    <xdr:sp macro="" textlink="">
      <xdr:nvSpPr>
        <xdr:cNvPr id="428" name="商工費該当値テキスト"/>
        <xdr:cNvSpPr txBox="1"/>
      </xdr:nvSpPr>
      <xdr:spPr>
        <a:xfrm>
          <a:off x="10528300" y="134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123285</xdr:rowOff>
    </xdr:from>
    <xdr:to>
      <xdr:col>14</xdr:col>
      <xdr:colOff>79375</xdr:colOff>
      <xdr:row>79</xdr:row>
      <xdr:rowOff>53435</xdr:rowOff>
    </xdr:to>
    <xdr:sp macro="" textlink="">
      <xdr:nvSpPr>
        <xdr:cNvPr id="429" name="円/楕円 428"/>
        <xdr:cNvSpPr/>
      </xdr:nvSpPr>
      <xdr:spPr>
        <a:xfrm>
          <a:off x="9588500" y="134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44562</xdr:rowOff>
    </xdr:from>
    <xdr:ext cx="469744" cy="259045"/>
    <xdr:sp macro="" textlink="">
      <xdr:nvSpPr>
        <xdr:cNvPr id="430" name="テキスト ボックス 429"/>
        <xdr:cNvSpPr txBox="1"/>
      </xdr:nvSpPr>
      <xdr:spPr>
        <a:xfrm>
          <a:off x="9404427" y="135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106921</xdr:rowOff>
    </xdr:from>
    <xdr:to>
      <xdr:col>12</xdr:col>
      <xdr:colOff>561975</xdr:colOff>
      <xdr:row>79</xdr:row>
      <xdr:rowOff>37071</xdr:rowOff>
    </xdr:to>
    <xdr:sp macro="" textlink="">
      <xdr:nvSpPr>
        <xdr:cNvPr id="431" name="円/楕円 430"/>
        <xdr:cNvSpPr/>
      </xdr:nvSpPr>
      <xdr:spPr>
        <a:xfrm>
          <a:off x="8699500" y="134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28198</xdr:rowOff>
    </xdr:from>
    <xdr:ext cx="469744" cy="259045"/>
    <xdr:sp macro="" textlink="">
      <xdr:nvSpPr>
        <xdr:cNvPr id="432" name="テキスト ボックス 431"/>
        <xdr:cNvSpPr txBox="1"/>
      </xdr:nvSpPr>
      <xdr:spPr>
        <a:xfrm>
          <a:off x="8515427" y="1357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144811</xdr:rowOff>
    </xdr:from>
    <xdr:to>
      <xdr:col>11</xdr:col>
      <xdr:colOff>358775</xdr:colOff>
      <xdr:row>79</xdr:row>
      <xdr:rowOff>74961</xdr:rowOff>
    </xdr:to>
    <xdr:sp macro="" textlink="">
      <xdr:nvSpPr>
        <xdr:cNvPr id="433" name="円/楕円 432"/>
        <xdr:cNvSpPr/>
      </xdr:nvSpPr>
      <xdr:spPr>
        <a:xfrm>
          <a:off x="7810500" y="135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66088</xdr:rowOff>
    </xdr:from>
    <xdr:ext cx="469744" cy="259045"/>
    <xdr:sp macro="" textlink="">
      <xdr:nvSpPr>
        <xdr:cNvPr id="434" name="テキスト ボックス 433"/>
        <xdr:cNvSpPr txBox="1"/>
      </xdr:nvSpPr>
      <xdr:spPr>
        <a:xfrm>
          <a:off x="7626427" y="1361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148831</xdr:rowOff>
    </xdr:from>
    <xdr:to>
      <xdr:col>10</xdr:col>
      <xdr:colOff>155575</xdr:colOff>
      <xdr:row>79</xdr:row>
      <xdr:rowOff>78981</xdr:rowOff>
    </xdr:to>
    <xdr:sp macro="" textlink="">
      <xdr:nvSpPr>
        <xdr:cNvPr id="435" name="円/楕円 434"/>
        <xdr:cNvSpPr/>
      </xdr:nvSpPr>
      <xdr:spPr>
        <a:xfrm>
          <a:off x="6921500" y="135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70108</xdr:rowOff>
    </xdr:from>
    <xdr:ext cx="378565" cy="259045"/>
    <xdr:sp macro="" textlink="">
      <xdr:nvSpPr>
        <xdr:cNvPr id="436" name="テキスト ボックス 435"/>
        <xdr:cNvSpPr txBox="1"/>
      </xdr:nvSpPr>
      <xdr:spPr>
        <a:xfrm>
          <a:off x="6783017" y="1361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48355</xdr:rowOff>
    </xdr:from>
    <xdr:to>
      <xdr:col>15</xdr:col>
      <xdr:colOff>180975</xdr:colOff>
      <xdr:row>99</xdr:row>
      <xdr:rowOff>70396</xdr:rowOff>
    </xdr:to>
    <xdr:cxnSp macro="">
      <xdr:nvCxnSpPr>
        <xdr:cNvPr id="466" name="直線コネクタ 465"/>
        <xdr:cNvCxnSpPr/>
      </xdr:nvCxnSpPr>
      <xdr:spPr>
        <a:xfrm flipV="1">
          <a:off x="9639300" y="17021905"/>
          <a:ext cx="8382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7"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34468</xdr:rowOff>
    </xdr:from>
    <xdr:to>
      <xdr:col>14</xdr:col>
      <xdr:colOff>28575</xdr:colOff>
      <xdr:row>99</xdr:row>
      <xdr:rowOff>70396</xdr:rowOff>
    </xdr:to>
    <xdr:cxnSp macro="">
      <xdr:nvCxnSpPr>
        <xdr:cNvPr id="469" name="直線コネクタ 468"/>
        <xdr:cNvCxnSpPr/>
      </xdr:nvCxnSpPr>
      <xdr:spPr>
        <a:xfrm>
          <a:off x="8750300" y="17008018"/>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10464</xdr:rowOff>
    </xdr:from>
    <xdr:to>
      <xdr:col>12</xdr:col>
      <xdr:colOff>511175</xdr:colOff>
      <xdr:row>99</xdr:row>
      <xdr:rowOff>34468</xdr:rowOff>
    </xdr:to>
    <xdr:cxnSp macro="">
      <xdr:nvCxnSpPr>
        <xdr:cNvPr id="472" name="直線コネクタ 471"/>
        <xdr:cNvCxnSpPr/>
      </xdr:nvCxnSpPr>
      <xdr:spPr>
        <a:xfrm>
          <a:off x="7861300" y="16984014"/>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10464</xdr:rowOff>
    </xdr:from>
    <xdr:to>
      <xdr:col>11</xdr:col>
      <xdr:colOff>307975</xdr:colOff>
      <xdr:row>99</xdr:row>
      <xdr:rowOff>64357</xdr:rowOff>
    </xdr:to>
    <xdr:cxnSp macro="">
      <xdr:nvCxnSpPr>
        <xdr:cNvPr id="475" name="直線コネクタ 474"/>
        <xdr:cNvCxnSpPr/>
      </xdr:nvCxnSpPr>
      <xdr:spPr>
        <a:xfrm flipV="1">
          <a:off x="6972300" y="16984014"/>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7" name="テキスト ボックス 476"/>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9" name="テキスト ボックス 478"/>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169005</xdr:rowOff>
    </xdr:from>
    <xdr:to>
      <xdr:col>15</xdr:col>
      <xdr:colOff>231775</xdr:colOff>
      <xdr:row>99</xdr:row>
      <xdr:rowOff>99155</xdr:rowOff>
    </xdr:to>
    <xdr:sp macro="" textlink="">
      <xdr:nvSpPr>
        <xdr:cNvPr id="485" name="円/楕円 484"/>
        <xdr:cNvSpPr/>
      </xdr:nvSpPr>
      <xdr:spPr>
        <a:xfrm>
          <a:off x="10426700" y="169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83932</xdr:rowOff>
    </xdr:from>
    <xdr:ext cx="534377" cy="259045"/>
    <xdr:sp macro="" textlink="">
      <xdr:nvSpPr>
        <xdr:cNvPr id="486" name="土木費該当値テキスト"/>
        <xdr:cNvSpPr txBox="1"/>
      </xdr:nvSpPr>
      <xdr:spPr>
        <a:xfrm>
          <a:off x="10528300" y="1688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19,795</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19596</xdr:rowOff>
    </xdr:from>
    <xdr:to>
      <xdr:col>14</xdr:col>
      <xdr:colOff>79375</xdr:colOff>
      <xdr:row>99</xdr:row>
      <xdr:rowOff>121196</xdr:rowOff>
    </xdr:to>
    <xdr:sp macro="" textlink="">
      <xdr:nvSpPr>
        <xdr:cNvPr id="487" name="円/楕円 486"/>
        <xdr:cNvSpPr/>
      </xdr:nvSpPr>
      <xdr:spPr>
        <a:xfrm>
          <a:off x="9588500" y="169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112323</xdr:rowOff>
    </xdr:from>
    <xdr:ext cx="534377" cy="259045"/>
    <xdr:sp macro="" textlink="">
      <xdr:nvSpPr>
        <xdr:cNvPr id="488" name="テキスト ボックス 487"/>
        <xdr:cNvSpPr txBox="1"/>
      </xdr:nvSpPr>
      <xdr:spPr>
        <a:xfrm>
          <a:off x="9372111" y="1708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155118</xdr:rowOff>
    </xdr:from>
    <xdr:to>
      <xdr:col>12</xdr:col>
      <xdr:colOff>561975</xdr:colOff>
      <xdr:row>99</xdr:row>
      <xdr:rowOff>85268</xdr:rowOff>
    </xdr:to>
    <xdr:sp macro="" textlink="">
      <xdr:nvSpPr>
        <xdr:cNvPr id="489" name="円/楕円 488"/>
        <xdr:cNvSpPr/>
      </xdr:nvSpPr>
      <xdr:spPr>
        <a:xfrm>
          <a:off x="8699500" y="169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76395</xdr:rowOff>
    </xdr:from>
    <xdr:ext cx="534377" cy="259045"/>
    <xdr:sp macro="" textlink="">
      <xdr:nvSpPr>
        <xdr:cNvPr id="490" name="テキスト ボックス 489"/>
        <xdr:cNvSpPr txBox="1"/>
      </xdr:nvSpPr>
      <xdr:spPr>
        <a:xfrm>
          <a:off x="8483111" y="170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131114</xdr:rowOff>
    </xdr:from>
    <xdr:to>
      <xdr:col>11</xdr:col>
      <xdr:colOff>358775</xdr:colOff>
      <xdr:row>99</xdr:row>
      <xdr:rowOff>61264</xdr:rowOff>
    </xdr:to>
    <xdr:sp macro="" textlink="">
      <xdr:nvSpPr>
        <xdr:cNvPr id="491" name="円/楕円 490"/>
        <xdr:cNvSpPr/>
      </xdr:nvSpPr>
      <xdr:spPr>
        <a:xfrm>
          <a:off x="7810500" y="169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52391</xdr:rowOff>
    </xdr:from>
    <xdr:ext cx="534377" cy="259045"/>
    <xdr:sp macro="" textlink="">
      <xdr:nvSpPr>
        <xdr:cNvPr id="492" name="テキスト ボックス 491"/>
        <xdr:cNvSpPr txBox="1"/>
      </xdr:nvSpPr>
      <xdr:spPr>
        <a:xfrm>
          <a:off x="7594111" y="170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21,784</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13557</xdr:rowOff>
    </xdr:from>
    <xdr:to>
      <xdr:col>10</xdr:col>
      <xdr:colOff>155575</xdr:colOff>
      <xdr:row>99</xdr:row>
      <xdr:rowOff>115157</xdr:rowOff>
    </xdr:to>
    <xdr:sp macro="" textlink="">
      <xdr:nvSpPr>
        <xdr:cNvPr id="493" name="円/楕円 492"/>
        <xdr:cNvSpPr/>
      </xdr:nvSpPr>
      <xdr:spPr>
        <a:xfrm>
          <a:off x="6921500" y="169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106284</xdr:rowOff>
    </xdr:from>
    <xdr:ext cx="534377" cy="259045"/>
    <xdr:sp macro="" textlink="">
      <xdr:nvSpPr>
        <xdr:cNvPr id="494" name="テキスト ボックス 493"/>
        <xdr:cNvSpPr txBox="1"/>
      </xdr:nvSpPr>
      <xdr:spPr>
        <a:xfrm>
          <a:off x="6705111" y="170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113157</xdr:rowOff>
    </xdr:from>
    <xdr:to>
      <xdr:col>23</xdr:col>
      <xdr:colOff>517525</xdr:colOff>
      <xdr:row>37</xdr:row>
      <xdr:rowOff>41656</xdr:rowOff>
    </xdr:to>
    <xdr:cxnSp macro="">
      <xdr:nvCxnSpPr>
        <xdr:cNvPr id="524" name="直線コネクタ 523"/>
        <xdr:cNvCxnSpPr/>
      </xdr:nvCxnSpPr>
      <xdr:spPr>
        <a:xfrm>
          <a:off x="15481300" y="6285357"/>
          <a:ext cx="838200" cy="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5" name="消防費平均値テキスト"/>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113157</xdr:rowOff>
    </xdr:from>
    <xdr:to>
      <xdr:col>22</xdr:col>
      <xdr:colOff>365125</xdr:colOff>
      <xdr:row>36</xdr:row>
      <xdr:rowOff>153035</xdr:rowOff>
    </xdr:to>
    <xdr:cxnSp macro="">
      <xdr:nvCxnSpPr>
        <xdr:cNvPr id="527" name="直線コネクタ 526"/>
        <xdr:cNvCxnSpPr/>
      </xdr:nvCxnSpPr>
      <xdr:spPr>
        <a:xfrm flipV="1">
          <a:off x="14592300" y="6285357"/>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9" name="テキスト ボックス 528"/>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153035</xdr:rowOff>
    </xdr:from>
    <xdr:to>
      <xdr:col>21</xdr:col>
      <xdr:colOff>161925</xdr:colOff>
      <xdr:row>37</xdr:row>
      <xdr:rowOff>50673</xdr:rowOff>
    </xdr:to>
    <xdr:cxnSp macro="">
      <xdr:nvCxnSpPr>
        <xdr:cNvPr id="530" name="直線コネクタ 529"/>
        <xdr:cNvCxnSpPr/>
      </xdr:nvCxnSpPr>
      <xdr:spPr>
        <a:xfrm flipV="1">
          <a:off x="13703300" y="6325235"/>
          <a:ext cx="889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2" name="テキスト ボックス 531"/>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53594</xdr:rowOff>
    </xdr:from>
    <xdr:to>
      <xdr:col>19</xdr:col>
      <xdr:colOff>644525</xdr:colOff>
      <xdr:row>37</xdr:row>
      <xdr:rowOff>50673</xdr:rowOff>
    </xdr:to>
    <xdr:cxnSp macro="">
      <xdr:nvCxnSpPr>
        <xdr:cNvPr id="533" name="直線コネクタ 532"/>
        <xdr:cNvCxnSpPr/>
      </xdr:nvCxnSpPr>
      <xdr:spPr>
        <a:xfrm>
          <a:off x="12814300" y="6225794"/>
          <a:ext cx="889000" cy="1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5" name="テキスト ボックス 534"/>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7" name="テキスト ボックス 536"/>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162306</xdr:rowOff>
    </xdr:from>
    <xdr:to>
      <xdr:col>23</xdr:col>
      <xdr:colOff>568325</xdr:colOff>
      <xdr:row>37</xdr:row>
      <xdr:rowOff>92456</xdr:rowOff>
    </xdr:to>
    <xdr:sp macro="" textlink="">
      <xdr:nvSpPr>
        <xdr:cNvPr id="543" name="円/楕円 542"/>
        <xdr:cNvSpPr/>
      </xdr:nvSpPr>
      <xdr:spPr>
        <a:xfrm>
          <a:off x="16268700" y="63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140733</xdr:rowOff>
    </xdr:from>
    <xdr:ext cx="534377" cy="259045"/>
    <xdr:sp macro="" textlink="">
      <xdr:nvSpPr>
        <xdr:cNvPr id="544" name="消防費該当値テキスト"/>
        <xdr:cNvSpPr txBox="1"/>
      </xdr:nvSpPr>
      <xdr:spPr>
        <a:xfrm>
          <a:off x="16370300" y="63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62357</xdr:rowOff>
    </xdr:from>
    <xdr:to>
      <xdr:col>22</xdr:col>
      <xdr:colOff>415925</xdr:colOff>
      <xdr:row>36</xdr:row>
      <xdr:rowOff>163957</xdr:rowOff>
    </xdr:to>
    <xdr:sp macro="" textlink="">
      <xdr:nvSpPr>
        <xdr:cNvPr id="545" name="円/楕円 544"/>
        <xdr:cNvSpPr/>
      </xdr:nvSpPr>
      <xdr:spPr>
        <a:xfrm>
          <a:off x="15430500" y="62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155084</xdr:rowOff>
    </xdr:from>
    <xdr:ext cx="534377" cy="259045"/>
    <xdr:sp macro="" textlink="">
      <xdr:nvSpPr>
        <xdr:cNvPr id="546" name="テキスト ボックス 545"/>
        <xdr:cNvSpPr txBox="1"/>
      </xdr:nvSpPr>
      <xdr:spPr>
        <a:xfrm>
          <a:off x="15214111" y="63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102235</xdr:rowOff>
    </xdr:from>
    <xdr:to>
      <xdr:col>21</xdr:col>
      <xdr:colOff>212725</xdr:colOff>
      <xdr:row>37</xdr:row>
      <xdr:rowOff>32385</xdr:rowOff>
    </xdr:to>
    <xdr:sp macro="" textlink="">
      <xdr:nvSpPr>
        <xdr:cNvPr id="547" name="円/楕円 546"/>
        <xdr:cNvSpPr/>
      </xdr:nvSpPr>
      <xdr:spPr>
        <a:xfrm>
          <a:off x="14541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23512</xdr:rowOff>
    </xdr:from>
    <xdr:ext cx="534377" cy="259045"/>
    <xdr:sp macro="" textlink="">
      <xdr:nvSpPr>
        <xdr:cNvPr id="548" name="テキスト ボックス 547"/>
        <xdr:cNvSpPr txBox="1"/>
      </xdr:nvSpPr>
      <xdr:spPr>
        <a:xfrm>
          <a:off x="14325111" y="63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171323</xdr:rowOff>
    </xdr:from>
    <xdr:to>
      <xdr:col>20</xdr:col>
      <xdr:colOff>9525</xdr:colOff>
      <xdr:row>37</xdr:row>
      <xdr:rowOff>101473</xdr:rowOff>
    </xdr:to>
    <xdr:sp macro="" textlink="">
      <xdr:nvSpPr>
        <xdr:cNvPr id="549" name="円/楕円 548"/>
        <xdr:cNvSpPr/>
      </xdr:nvSpPr>
      <xdr:spPr>
        <a:xfrm>
          <a:off x="13652500" y="63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92600</xdr:rowOff>
    </xdr:from>
    <xdr:ext cx="534377" cy="259045"/>
    <xdr:sp macro="" textlink="">
      <xdr:nvSpPr>
        <xdr:cNvPr id="550" name="テキスト ボックス 549"/>
        <xdr:cNvSpPr txBox="1"/>
      </xdr:nvSpPr>
      <xdr:spPr>
        <a:xfrm>
          <a:off x="13436111" y="64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51" name="円/楕円 550"/>
        <xdr:cNvSpPr/>
      </xdr:nvSpPr>
      <xdr:spPr>
        <a:xfrm>
          <a:off x="12763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120921</xdr:rowOff>
    </xdr:from>
    <xdr:ext cx="534377" cy="259045"/>
    <xdr:sp macro="" textlink="">
      <xdr:nvSpPr>
        <xdr:cNvPr id="552" name="テキスト ボックス 551"/>
        <xdr:cNvSpPr txBox="1"/>
      </xdr:nvSpPr>
      <xdr:spPr>
        <a:xfrm>
          <a:off x="12547111" y="59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125870</xdr:rowOff>
    </xdr:from>
    <xdr:to>
      <xdr:col>23</xdr:col>
      <xdr:colOff>517525</xdr:colOff>
      <xdr:row>58</xdr:row>
      <xdr:rowOff>26238</xdr:rowOff>
    </xdr:to>
    <xdr:cxnSp macro="">
      <xdr:nvCxnSpPr>
        <xdr:cNvPr id="582" name="直線コネクタ 581"/>
        <xdr:cNvCxnSpPr/>
      </xdr:nvCxnSpPr>
      <xdr:spPr>
        <a:xfrm flipV="1">
          <a:off x="15481300" y="9898520"/>
          <a:ext cx="8382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3"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26238</xdr:rowOff>
    </xdr:from>
    <xdr:to>
      <xdr:col>22</xdr:col>
      <xdr:colOff>365125</xdr:colOff>
      <xdr:row>58</xdr:row>
      <xdr:rowOff>71615</xdr:rowOff>
    </xdr:to>
    <xdr:cxnSp macro="">
      <xdr:nvCxnSpPr>
        <xdr:cNvPr id="585" name="直線コネクタ 584"/>
        <xdr:cNvCxnSpPr/>
      </xdr:nvCxnSpPr>
      <xdr:spPr>
        <a:xfrm flipV="1">
          <a:off x="14592300" y="9970338"/>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7" name="テキスト ボックス 586"/>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12979</xdr:rowOff>
    </xdr:from>
    <xdr:to>
      <xdr:col>21</xdr:col>
      <xdr:colOff>161925</xdr:colOff>
      <xdr:row>58</xdr:row>
      <xdr:rowOff>71615</xdr:rowOff>
    </xdr:to>
    <xdr:cxnSp macro="">
      <xdr:nvCxnSpPr>
        <xdr:cNvPr id="588" name="直線コネクタ 587"/>
        <xdr:cNvCxnSpPr/>
      </xdr:nvCxnSpPr>
      <xdr:spPr>
        <a:xfrm>
          <a:off x="13703300" y="9957079"/>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0" name="テキスト ボックス 589"/>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153568</xdr:rowOff>
    </xdr:from>
    <xdr:to>
      <xdr:col>19</xdr:col>
      <xdr:colOff>644525</xdr:colOff>
      <xdr:row>58</xdr:row>
      <xdr:rowOff>12979</xdr:rowOff>
    </xdr:to>
    <xdr:cxnSp macro="">
      <xdr:nvCxnSpPr>
        <xdr:cNvPr id="591" name="直線コネクタ 590"/>
        <xdr:cNvCxnSpPr/>
      </xdr:nvCxnSpPr>
      <xdr:spPr>
        <a:xfrm>
          <a:off x="12814300" y="992621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3" name="テキスト ボックス 592"/>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5" name="テキスト ボックス 594"/>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75070</xdr:rowOff>
    </xdr:from>
    <xdr:to>
      <xdr:col>23</xdr:col>
      <xdr:colOff>568325</xdr:colOff>
      <xdr:row>58</xdr:row>
      <xdr:rowOff>5220</xdr:rowOff>
    </xdr:to>
    <xdr:sp macro="" textlink="">
      <xdr:nvSpPr>
        <xdr:cNvPr id="601" name="円/楕円 600"/>
        <xdr:cNvSpPr/>
      </xdr:nvSpPr>
      <xdr:spPr>
        <a:xfrm>
          <a:off x="16268700" y="98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53497</xdr:rowOff>
    </xdr:from>
    <xdr:ext cx="534377" cy="259045"/>
    <xdr:sp macro="" textlink="">
      <xdr:nvSpPr>
        <xdr:cNvPr id="602" name="教育費該当値テキスト"/>
        <xdr:cNvSpPr txBox="1"/>
      </xdr:nvSpPr>
      <xdr:spPr>
        <a:xfrm>
          <a:off x="16370300"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26,863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146888</xdr:rowOff>
    </xdr:from>
    <xdr:to>
      <xdr:col>22</xdr:col>
      <xdr:colOff>415925</xdr:colOff>
      <xdr:row>58</xdr:row>
      <xdr:rowOff>77038</xdr:rowOff>
    </xdr:to>
    <xdr:sp macro="" textlink="">
      <xdr:nvSpPr>
        <xdr:cNvPr id="603" name="円/楕円 602"/>
        <xdr:cNvSpPr/>
      </xdr:nvSpPr>
      <xdr:spPr>
        <a:xfrm>
          <a:off x="15430500" y="99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68165</xdr:rowOff>
    </xdr:from>
    <xdr:ext cx="534377" cy="259045"/>
    <xdr:sp macro="" textlink="">
      <xdr:nvSpPr>
        <xdr:cNvPr id="604" name="テキスト ボックス 603"/>
        <xdr:cNvSpPr txBox="1"/>
      </xdr:nvSpPr>
      <xdr:spPr>
        <a:xfrm>
          <a:off x="15214111" y="100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20815</xdr:rowOff>
    </xdr:from>
    <xdr:to>
      <xdr:col>21</xdr:col>
      <xdr:colOff>212725</xdr:colOff>
      <xdr:row>58</xdr:row>
      <xdr:rowOff>122415</xdr:rowOff>
    </xdr:to>
    <xdr:sp macro="" textlink="">
      <xdr:nvSpPr>
        <xdr:cNvPr id="605" name="円/楕円 604"/>
        <xdr:cNvSpPr/>
      </xdr:nvSpPr>
      <xdr:spPr>
        <a:xfrm>
          <a:off x="14541500" y="99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113542</xdr:rowOff>
    </xdr:from>
    <xdr:ext cx="534377" cy="259045"/>
    <xdr:sp macro="" textlink="">
      <xdr:nvSpPr>
        <xdr:cNvPr id="606" name="テキスト ボックス 605"/>
        <xdr:cNvSpPr txBox="1"/>
      </xdr:nvSpPr>
      <xdr:spPr>
        <a:xfrm>
          <a:off x="14325111" y="100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133629</xdr:rowOff>
    </xdr:from>
    <xdr:to>
      <xdr:col>20</xdr:col>
      <xdr:colOff>9525</xdr:colOff>
      <xdr:row>58</xdr:row>
      <xdr:rowOff>63779</xdr:rowOff>
    </xdr:to>
    <xdr:sp macro="" textlink="">
      <xdr:nvSpPr>
        <xdr:cNvPr id="607" name="円/楕円 606"/>
        <xdr:cNvSpPr/>
      </xdr:nvSpPr>
      <xdr:spPr>
        <a:xfrm>
          <a:off x="13652500" y="99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54906</xdr:rowOff>
    </xdr:from>
    <xdr:ext cx="534377" cy="259045"/>
    <xdr:sp macro="" textlink="">
      <xdr:nvSpPr>
        <xdr:cNvPr id="608" name="テキスト ボックス 607"/>
        <xdr:cNvSpPr txBox="1"/>
      </xdr:nvSpPr>
      <xdr:spPr>
        <a:xfrm>
          <a:off x="13436111" y="99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102768</xdr:rowOff>
    </xdr:from>
    <xdr:to>
      <xdr:col>18</xdr:col>
      <xdr:colOff>492125</xdr:colOff>
      <xdr:row>58</xdr:row>
      <xdr:rowOff>32918</xdr:rowOff>
    </xdr:to>
    <xdr:sp macro="" textlink="">
      <xdr:nvSpPr>
        <xdr:cNvPr id="609" name="円/楕円 608"/>
        <xdr:cNvSpPr/>
      </xdr:nvSpPr>
      <xdr:spPr>
        <a:xfrm>
          <a:off x="12763500" y="98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24045</xdr:rowOff>
    </xdr:from>
    <xdr:ext cx="534377" cy="259045"/>
    <xdr:sp macro="" textlink="">
      <xdr:nvSpPr>
        <xdr:cNvPr id="610" name="テキスト ボックス 609"/>
        <xdr:cNvSpPr txBox="1"/>
      </xdr:nvSpPr>
      <xdr:spPr>
        <a:xfrm>
          <a:off x="12547111" y="99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2" name="円/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3" name="テキスト ボックス 662"/>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6" name="円/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7" name="テキスト ボックス 66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8" name="円/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9" name="テキスト ボックス 66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17762</xdr:rowOff>
    </xdr:from>
    <xdr:to>
      <xdr:col>23</xdr:col>
      <xdr:colOff>517525</xdr:colOff>
      <xdr:row>97</xdr:row>
      <xdr:rowOff>35249</xdr:rowOff>
    </xdr:to>
    <xdr:cxnSp macro="">
      <xdr:nvCxnSpPr>
        <xdr:cNvPr id="698" name="直線コネクタ 697"/>
        <xdr:cNvCxnSpPr/>
      </xdr:nvCxnSpPr>
      <xdr:spPr>
        <a:xfrm flipV="1">
          <a:off x="15481300" y="16648412"/>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9"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8922</xdr:rowOff>
    </xdr:from>
    <xdr:to>
      <xdr:col>22</xdr:col>
      <xdr:colOff>365125</xdr:colOff>
      <xdr:row>97</xdr:row>
      <xdr:rowOff>35249</xdr:rowOff>
    </xdr:to>
    <xdr:cxnSp macro="">
      <xdr:nvCxnSpPr>
        <xdr:cNvPr id="701" name="直線コネクタ 700"/>
        <xdr:cNvCxnSpPr/>
      </xdr:nvCxnSpPr>
      <xdr:spPr>
        <a:xfrm>
          <a:off x="14592300" y="16639572"/>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5207</xdr:rowOff>
    </xdr:from>
    <xdr:to>
      <xdr:col>21</xdr:col>
      <xdr:colOff>161925</xdr:colOff>
      <xdr:row>97</xdr:row>
      <xdr:rowOff>8922</xdr:rowOff>
    </xdr:to>
    <xdr:cxnSp macro="">
      <xdr:nvCxnSpPr>
        <xdr:cNvPr id="704" name="直線コネクタ 703"/>
        <xdr:cNvCxnSpPr/>
      </xdr:nvCxnSpPr>
      <xdr:spPr>
        <a:xfrm>
          <a:off x="13703300" y="16635857"/>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151949</xdr:rowOff>
    </xdr:from>
    <xdr:to>
      <xdr:col>19</xdr:col>
      <xdr:colOff>644525</xdr:colOff>
      <xdr:row>97</xdr:row>
      <xdr:rowOff>5207</xdr:rowOff>
    </xdr:to>
    <xdr:cxnSp macro="">
      <xdr:nvCxnSpPr>
        <xdr:cNvPr id="707" name="直線コネクタ 706"/>
        <xdr:cNvCxnSpPr/>
      </xdr:nvCxnSpPr>
      <xdr:spPr>
        <a:xfrm>
          <a:off x="12814300" y="16611149"/>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138412</xdr:rowOff>
    </xdr:from>
    <xdr:to>
      <xdr:col>23</xdr:col>
      <xdr:colOff>568325</xdr:colOff>
      <xdr:row>97</xdr:row>
      <xdr:rowOff>68562</xdr:rowOff>
    </xdr:to>
    <xdr:sp macro="" textlink="">
      <xdr:nvSpPr>
        <xdr:cNvPr id="717" name="円/楕円 716"/>
        <xdr:cNvSpPr/>
      </xdr:nvSpPr>
      <xdr:spPr>
        <a:xfrm>
          <a:off x="16268700" y="165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53339</xdr:rowOff>
    </xdr:from>
    <xdr:ext cx="534377" cy="259045"/>
    <xdr:sp macro="" textlink="">
      <xdr:nvSpPr>
        <xdr:cNvPr id="718" name="公債費該当値テキスト"/>
        <xdr:cNvSpPr txBox="1"/>
      </xdr:nvSpPr>
      <xdr:spPr>
        <a:xfrm>
          <a:off x="16370300" y="1651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155899</xdr:rowOff>
    </xdr:from>
    <xdr:to>
      <xdr:col>22</xdr:col>
      <xdr:colOff>415925</xdr:colOff>
      <xdr:row>97</xdr:row>
      <xdr:rowOff>86049</xdr:rowOff>
    </xdr:to>
    <xdr:sp macro="" textlink="">
      <xdr:nvSpPr>
        <xdr:cNvPr id="719" name="円/楕円 718"/>
        <xdr:cNvSpPr/>
      </xdr:nvSpPr>
      <xdr:spPr>
        <a:xfrm>
          <a:off x="15430500" y="166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77176</xdr:rowOff>
    </xdr:from>
    <xdr:ext cx="534377" cy="259045"/>
    <xdr:sp macro="" textlink="">
      <xdr:nvSpPr>
        <xdr:cNvPr id="720" name="テキスト ボックス 719"/>
        <xdr:cNvSpPr txBox="1"/>
      </xdr:nvSpPr>
      <xdr:spPr>
        <a:xfrm>
          <a:off x="15214111" y="1670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129572</xdr:rowOff>
    </xdr:from>
    <xdr:to>
      <xdr:col>21</xdr:col>
      <xdr:colOff>212725</xdr:colOff>
      <xdr:row>97</xdr:row>
      <xdr:rowOff>59722</xdr:rowOff>
    </xdr:to>
    <xdr:sp macro="" textlink="">
      <xdr:nvSpPr>
        <xdr:cNvPr id="721" name="円/楕円 720"/>
        <xdr:cNvSpPr/>
      </xdr:nvSpPr>
      <xdr:spPr>
        <a:xfrm>
          <a:off x="14541500" y="165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50849</xdr:rowOff>
    </xdr:from>
    <xdr:ext cx="534377" cy="259045"/>
    <xdr:sp macro="" textlink="">
      <xdr:nvSpPr>
        <xdr:cNvPr id="722" name="テキスト ボックス 721"/>
        <xdr:cNvSpPr txBox="1"/>
      </xdr:nvSpPr>
      <xdr:spPr>
        <a:xfrm>
          <a:off x="14325111" y="1668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125857</xdr:rowOff>
    </xdr:from>
    <xdr:to>
      <xdr:col>20</xdr:col>
      <xdr:colOff>9525</xdr:colOff>
      <xdr:row>97</xdr:row>
      <xdr:rowOff>56007</xdr:rowOff>
    </xdr:to>
    <xdr:sp macro="" textlink="">
      <xdr:nvSpPr>
        <xdr:cNvPr id="723" name="円/楕円 722"/>
        <xdr:cNvSpPr/>
      </xdr:nvSpPr>
      <xdr:spPr>
        <a:xfrm>
          <a:off x="13652500" y="165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47134</xdr:rowOff>
    </xdr:from>
    <xdr:ext cx="534377" cy="259045"/>
    <xdr:sp macro="" textlink="">
      <xdr:nvSpPr>
        <xdr:cNvPr id="724" name="テキスト ボックス 723"/>
        <xdr:cNvSpPr txBox="1"/>
      </xdr:nvSpPr>
      <xdr:spPr>
        <a:xfrm>
          <a:off x="13436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101149</xdr:rowOff>
    </xdr:from>
    <xdr:to>
      <xdr:col>18</xdr:col>
      <xdr:colOff>492125</xdr:colOff>
      <xdr:row>97</xdr:row>
      <xdr:rowOff>31299</xdr:rowOff>
    </xdr:to>
    <xdr:sp macro="" textlink="">
      <xdr:nvSpPr>
        <xdr:cNvPr id="725" name="円/楕円 724"/>
        <xdr:cNvSpPr/>
      </xdr:nvSpPr>
      <xdr:spPr>
        <a:xfrm>
          <a:off x="12763500" y="165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22426</xdr:rowOff>
    </xdr:from>
    <xdr:ext cx="534377" cy="259045"/>
    <xdr:sp macro="" textlink="">
      <xdr:nvSpPr>
        <xdr:cNvPr id="726" name="テキスト ボックス 725"/>
        <xdr:cNvSpPr txBox="1"/>
      </xdr:nvSpPr>
      <xdr:spPr>
        <a:xfrm>
          <a:off x="12547111" y="1665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114097</xdr:rowOff>
    </xdr:from>
    <xdr:to>
      <xdr:col>28</xdr:col>
      <xdr:colOff>314325</xdr:colOff>
      <xdr:row>38</xdr:row>
      <xdr:rowOff>139700</xdr:rowOff>
    </xdr:to>
    <xdr:cxnSp macro="">
      <xdr:nvCxnSpPr>
        <xdr:cNvPr id="762" name="直線コネクタ 761"/>
        <xdr:cNvCxnSpPr/>
      </xdr:nvCxnSpPr>
      <xdr:spPr>
        <a:xfrm>
          <a:off x="18656300" y="6457747"/>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63297</xdr:rowOff>
    </xdr:from>
    <xdr:to>
      <xdr:col>27</xdr:col>
      <xdr:colOff>161925</xdr:colOff>
      <xdr:row>37</xdr:row>
      <xdr:rowOff>164897</xdr:rowOff>
    </xdr:to>
    <xdr:sp macro="" textlink="">
      <xdr:nvSpPr>
        <xdr:cNvPr id="780" name="円/楕円 779"/>
        <xdr:cNvSpPr/>
      </xdr:nvSpPr>
      <xdr:spPr>
        <a:xfrm>
          <a:off x="18605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156024</xdr:rowOff>
    </xdr:from>
    <xdr:ext cx="378565" cy="259045"/>
    <xdr:sp macro="" textlink="">
      <xdr:nvSpPr>
        <xdr:cNvPr id="781" name="テキスト ボックス 780"/>
        <xdr:cNvSpPr txBox="1"/>
      </xdr:nvSpPr>
      <xdr:spPr>
        <a:xfrm>
          <a:off x="18467017" y="64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類似団体平均では、当市は民生費・衛生費のコストがわずかに高く、土木費・教育費のコストは低い。この要因として、定員管理計画で示しているように、当市は保育所や保健センター、ごみ収集への人員配置が手厚い傾向にあることが挙げられる。さらに、当市は類似団体の中で年少人口が低い状況にあることが教育費のコストに影響していると考えられる。</a:t>
          </a:r>
          <a:endParaRPr kumimoji="1" lang="en-US" altLang="ja-JP" sz="1400">
            <a:latin typeface="ＭＳ Ｐゴシック"/>
          </a:endParaRPr>
        </a:p>
        <a:p>
          <a:r>
            <a:rPr kumimoji="1" lang="ja-JP" altLang="en-US" sz="1400">
              <a:latin typeface="ＭＳ Ｐゴシック"/>
            </a:rPr>
            <a:t>今後、ごみ運搬・収集業務は委託化を拡大する計画であり、また、長期包括運営業務委託による東西クリーンセンターの運営費の縮減も予定されていることから、東部クリーンセンターの長寿命化工事が終了する平成３３年度以降は、衛生費の大幅なコスト減が見込まれる。土木費については、今後、複数の都市計画事業などによりコスト増が続くと見込まれる。民生費の増加に歯止めがかからない中で、他の財政需要への対応が迫られる状況にあることから、Ｐ民間のノウハウの活用や、新たな財源獲得への強化など、まちの成長につなげるコストの適正な配分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財政調整基金は、繰越金が大幅に増加したことから前年度比約</a:t>
          </a:r>
          <a:r>
            <a:rPr kumimoji="1" lang="en-US" altLang="ja-JP" sz="1000">
              <a:latin typeface="ＭＳ ゴシック" pitchFamily="49" charset="-128"/>
              <a:ea typeface="ＭＳ ゴシック" pitchFamily="49" charset="-128"/>
            </a:rPr>
            <a:t>8.5</a:t>
          </a:r>
          <a:r>
            <a:rPr kumimoji="1" lang="ja-JP" altLang="en-US" sz="1000">
              <a:latin typeface="ＭＳ ゴシック" pitchFamily="49" charset="-128"/>
              <a:ea typeface="ＭＳ ゴシック" pitchFamily="49" charset="-128"/>
            </a:rPr>
            <a:t>億円増の</a:t>
          </a:r>
          <a:r>
            <a:rPr kumimoji="1" lang="en-US" altLang="ja-JP" sz="1000">
              <a:latin typeface="ＭＳ ゴシック" pitchFamily="49" charset="-128"/>
              <a:ea typeface="ＭＳ ゴシック" pitchFamily="49" charset="-128"/>
            </a:rPr>
            <a:t>26.4</a:t>
          </a:r>
          <a:r>
            <a:rPr kumimoji="1" lang="ja-JP" altLang="en-US" sz="1000">
              <a:latin typeface="ＭＳ ゴシック" pitchFamily="49" charset="-128"/>
              <a:ea typeface="ＭＳ ゴシック" pitchFamily="49" charset="-128"/>
            </a:rPr>
            <a:t>億円積立を行った。また、財源調整のための取崩しは、前年度比約</a:t>
          </a:r>
          <a:r>
            <a:rPr kumimoji="1" lang="en-US" altLang="ja-JP" sz="1000">
              <a:latin typeface="ＭＳ ゴシック" pitchFamily="49" charset="-128"/>
              <a:ea typeface="ＭＳ ゴシック" pitchFamily="49" charset="-128"/>
            </a:rPr>
            <a:t>4.7</a:t>
          </a:r>
          <a:r>
            <a:rPr kumimoji="1" lang="ja-JP" altLang="en-US" sz="1000">
              <a:latin typeface="ＭＳ ゴシック" pitchFamily="49" charset="-128"/>
              <a:ea typeface="ＭＳ ゴシック" pitchFamily="49" charset="-128"/>
            </a:rPr>
            <a:t>億円減の</a:t>
          </a:r>
          <a:r>
            <a:rPr kumimoji="1" lang="en-US" altLang="ja-JP" sz="1000">
              <a:latin typeface="ＭＳ ゴシック" pitchFamily="49" charset="-128"/>
              <a:ea typeface="ＭＳ ゴシック" pitchFamily="49" charset="-128"/>
            </a:rPr>
            <a:t>12.4</a:t>
          </a:r>
          <a:r>
            <a:rPr kumimoji="1" lang="ja-JP" altLang="en-US" sz="1000">
              <a:latin typeface="ＭＳ ゴシック" pitchFamily="49" charset="-128"/>
              <a:ea typeface="ＭＳ ゴシック" pitchFamily="49" charset="-128"/>
            </a:rPr>
            <a:t>億円であったため、年度末残高が約</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億円増加し、</a:t>
          </a:r>
          <a:r>
            <a:rPr kumimoji="1" lang="en-US" altLang="ja-JP" sz="1000">
              <a:latin typeface="ＭＳ ゴシック" pitchFamily="49" charset="-128"/>
              <a:ea typeface="ＭＳ ゴシック" pitchFamily="49" charset="-128"/>
            </a:rPr>
            <a:t>39.5</a:t>
          </a:r>
          <a:r>
            <a:rPr kumimoji="1" lang="ja-JP" altLang="en-US" sz="1000">
              <a:latin typeface="ＭＳ ゴシック" pitchFamily="49" charset="-128"/>
              <a:ea typeface="ＭＳ ゴシック" pitchFamily="49" charset="-128"/>
            </a:rPr>
            <a:t>億円となった。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実質収支額は、歳出総額が約</a:t>
          </a:r>
          <a:r>
            <a:rPr kumimoji="1" lang="en-US" altLang="ja-JP" sz="1000">
              <a:latin typeface="ＭＳ ゴシック" pitchFamily="49" charset="-128"/>
              <a:ea typeface="ＭＳ ゴシック" pitchFamily="49" charset="-128"/>
            </a:rPr>
            <a:t>52.8</a:t>
          </a:r>
          <a:r>
            <a:rPr kumimoji="1" lang="ja-JP" altLang="en-US" sz="1000">
              <a:latin typeface="ＭＳ ゴシック" pitchFamily="49" charset="-128"/>
              <a:ea typeface="ＭＳ ゴシック" pitchFamily="49" charset="-128"/>
            </a:rPr>
            <a:t>億円増加したこと等により、前年度比約</a:t>
          </a:r>
          <a:r>
            <a:rPr kumimoji="1" lang="en-US" altLang="ja-JP" sz="1000">
              <a:latin typeface="ＭＳ ゴシック" pitchFamily="49" charset="-128"/>
              <a:ea typeface="ＭＳ ゴシック" pitchFamily="49" charset="-128"/>
            </a:rPr>
            <a:t>12.6</a:t>
          </a:r>
          <a:r>
            <a:rPr kumimoji="1" lang="ja-JP" altLang="en-US" sz="1000">
              <a:latin typeface="ＭＳ ゴシック" pitchFamily="49" charset="-128"/>
              <a:ea typeface="ＭＳ ゴシック" pitchFamily="49" charset="-128"/>
            </a:rPr>
            <a:t>億円減少した結果、標準財政規模比で</a:t>
          </a:r>
          <a:r>
            <a:rPr kumimoji="1" lang="en-US" altLang="ja-JP" sz="1000">
              <a:latin typeface="ＭＳ ゴシック" pitchFamily="49" charset="-128"/>
              <a:ea typeface="ＭＳ ゴシック" pitchFamily="49" charset="-128"/>
            </a:rPr>
            <a:t>2.17</a:t>
          </a:r>
          <a:r>
            <a:rPr kumimoji="1" lang="ja-JP" altLang="en-US" sz="1000">
              <a:latin typeface="ＭＳ ゴシック" pitchFamily="49" charset="-128"/>
              <a:ea typeface="ＭＳ ゴシック" pitchFamily="49" charset="-128"/>
            </a:rPr>
            <a:t>ポイント減少したが、黒字を維持し推移している。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実質単年度収支は前年度比約</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億円減の</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億円となった結果、標準財政規模比で</a:t>
          </a:r>
          <a:r>
            <a:rPr kumimoji="1" lang="en-US" altLang="ja-JP" sz="1000">
              <a:latin typeface="ＭＳ ゴシック" pitchFamily="49" charset="-128"/>
              <a:ea typeface="ＭＳ ゴシック" pitchFamily="49" charset="-128"/>
            </a:rPr>
            <a:t>1.21</a:t>
          </a:r>
          <a:r>
            <a:rPr kumimoji="1" lang="ja-JP" altLang="en-US" sz="1000">
              <a:latin typeface="ＭＳ ゴシック" pitchFamily="49" charset="-128"/>
              <a:ea typeface="ＭＳ ゴシック" pitchFamily="49" charset="-128"/>
            </a:rPr>
            <a:t>ポイント下がったが、財政調整基金への積立金の増などによりプラスを維持した。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引き続き、健全な財政運営を確保するため、収支の黒字を維持するとともに、財政調整基金は標準財政規模比</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％以上を目標とする。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所沢駅西口土地区画整理特別会計において</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千円の赤字を計上したが、その他の会計は全て黒字を計上した。</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一般会計の歳入歳出差引額が前年度比</a:t>
          </a:r>
          <a:r>
            <a:rPr kumimoji="1" lang="en-US" altLang="ja-JP" sz="1400">
              <a:solidFill>
                <a:schemeClr val="dk1"/>
              </a:solidFill>
              <a:effectLst/>
              <a:latin typeface="+mn-lt"/>
              <a:ea typeface="+mn-ea"/>
              <a:cs typeface="+mn-cs"/>
            </a:rPr>
            <a:t>22.8</a:t>
          </a:r>
          <a:r>
            <a:rPr kumimoji="1" lang="ja-JP" altLang="ja-JP" sz="1400">
              <a:solidFill>
                <a:schemeClr val="dk1"/>
              </a:solidFill>
              <a:effectLst/>
              <a:latin typeface="+mn-lt"/>
              <a:ea typeface="+mn-ea"/>
              <a:cs typeface="+mn-cs"/>
            </a:rPr>
            <a:t>億円の減となり、実質収支額が前年度比約</a:t>
          </a:r>
          <a:r>
            <a:rPr kumimoji="1" lang="en-US" altLang="ja-JP" sz="1400">
              <a:solidFill>
                <a:schemeClr val="dk1"/>
              </a:solidFill>
              <a:effectLst/>
              <a:latin typeface="+mn-lt"/>
              <a:ea typeface="+mn-ea"/>
              <a:cs typeface="+mn-cs"/>
            </a:rPr>
            <a:t>12.6</a:t>
          </a:r>
          <a:r>
            <a:rPr kumimoji="1" lang="ja-JP" altLang="ja-JP" sz="1400">
              <a:solidFill>
                <a:schemeClr val="dk1"/>
              </a:solidFill>
              <a:effectLst/>
              <a:latin typeface="+mn-lt"/>
              <a:ea typeface="+mn-ea"/>
              <a:cs typeface="+mn-cs"/>
            </a:rPr>
            <a:t>億円の減少となったことにより、全体としても連結黒字額が前年度比約</a:t>
          </a:r>
          <a:r>
            <a:rPr kumimoji="1" lang="en-US" altLang="ja-JP" sz="1400">
              <a:solidFill>
                <a:schemeClr val="dk1"/>
              </a:solidFill>
              <a:effectLst/>
              <a:latin typeface="+mn-lt"/>
              <a:ea typeface="+mn-ea"/>
              <a:cs typeface="+mn-cs"/>
            </a:rPr>
            <a:t>4.4</a:t>
          </a:r>
          <a:r>
            <a:rPr kumimoji="1" lang="ja-JP" altLang="ja-JP" sz="1400">
              <a:solidFill>
                <a:schemeClr val="dk1"/>
              </a:solidFill>
              <a:effectLst/>
              <a:latin typeface="+mn-lt"/>
              <a:ea typeface="+mn-ea"/>
              <a:cs typeface="+mn-cs"/>
            </a:rPr>
            <a:t>億円の減少となった。</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水道事業の資金剰余額が流動資産の増加により約</a:t>
          </a:r>
          <a:r>
            <a:rPr kumimoji="1" lang="en-US" altLang="ja-JP" sz="1400">
              <a:solidFill>
                <a:schemeClr val="dk1"/>
              </a:solidFill>
              <a:effectLst/>
              <a:latin typeface="+mn-lt"/>
              <a:ea typeface="+mn-ea"/>
              <a:cs typeface="+mn-cs"/>
            </a:rPr>
            <a:t>3.9</a:t>
          </a:r>
          <a:r>
            <a:rPr kumimoji="1" lang="ja-JP" altLang="ja-JP" sz="1400">
              <a:solidFill>
                <a:schemeClr val="dk1"/>
              </a:solidFill>
              <a:effectLst/>
              <a:latin typeface="+mn-lt"/>
              <a:ea typeface="+mn-ea"/>
              <a:cs typeface="+mn-cs"/>
            </a:rPr>
            <a:t>億円増加の</a:t>
          </a:r>
          <a:r>
            <a:rPr kumimoji="1" lang="en-US" altLang="ja-JP" sz="1400">
              <a:solidFill>
                <a:schemeClr val="dk1"/>
              </a:solidFill>
              <a:effectLst/>
              <a:latin typeface="+mn-lt"/>
              <a:ea typeface="+mn-ea"/>
              <a:cs typeface="+mn-cs"/>
            </a:rPr>
            <a:t>61</a:t>
          </a:r>
          <a:r>
            <a:rPr kumimoji="1" lang="ja-JP" altLang="ja-JP" sz="1400">
              <a:solidFill>
                <a:schemeClr val="dk1"/>
              </a:solidFill>
              <a:effectLst/>
              <a:latin typeface="+mn-lt"/>
              <a:ea typeface="+mn-ea"/>
              <a:cs typeface="+mn-cs"/>
            </a:rPr>
            <a:t>億円となり、連結黒字額の約</a:t>
          </a:r>
          <a:r>
            <a:rPr kumimoji="1" lang="en-US" altLang="ja-JP" sz="1400">
              <a:solidFill>
                <a:schemeClr val="dk1"/>
              </a:solidFill>
              <a:effectLst/>
              <a:latin typeface="+mn-lt"/>
              <a:ea typeface="+mn-ea"/>
              <a:cs typeface="+mn-cs"/>
            </a:rPr>
            <a:t>45</a:t>
          </a:r>
          <a:r>
            <a:rPr kumimoji="1" lang="ja-JP" altLang="ja-JP" sz="1400">
              <a:solidFill>
                <a:schemeClr val="dk1"/>
              </a:solidFill>
              <a:effectLst/>
              <a:latin typeface="+mn-lt"/>
              <a:ea typeface="+mn-ea"/>
              <a:cs typeface="+mn-cs"/>
            </a:rPr>
            <a:t>％を占めている。一般会計は、前述のとおり実質収支額が約</a:t>
          </a:r>
          <a:r>
            <a:rPr kumimoji="1" lang="en-US" altLang="ja-JP" sz="1400">
              <a:solidFill>
                <a:schemeClr val="dk1"/>
              </a:solidFill>
              <a:effectLst/>
              <a:latin typeface="+mn-lt"/>
              <a:ea typeface="+mn-ea"/>
              <a:cs typeface="+mn-cs"/>
            </a:rPr>
            <a:t>12.6</a:t>
          </a:r>
          <a:r>
            <a:rPr kumimoji="1" lang="ja-JP" altLang="ja-JP" sz="1400">
              <a:solidFill>
                <a:schemeClr val="dk1"/>
              </a:solidFill>
              <a:effectLst/>
              <a:latin typeface="+mn-lt"/>
              <a:ea typeface="+mn-ea"/>
              <a:cs typeface="+mn-cs"/>
            </a:rPr>
            <a:t>億円減少の</a:t>
          </a:r>
          <a:r>
            <a:rPr kumimoji="1" lang="en-US" altLang="ja-JP" sz="1400">
              <a:solidFill>
                <a:schemeClr val="dk1"/>
              </a:solidFill>
              <a:effectLst/>
              <a:latin typeface="+mn-lt"/>
              <a:ea typeface="+mn-ea"/>
              <a:cs typeface="+mn-cs"/>
            </a:rPr>
            <a:t>30.7</a:t>
          </a:r>
          <a:r>
            <a:rPr kumimoji="1" lang="ja-JP" altLang="ja-JP" sz="1400">
              <a:solidFill>
                <a:schemeClr val="dk1"/>
              </a:solidFill>
              <a:effectLst/>
              <a:latin typeface="+mn-lt"/>
              <a:ea typeface="+mn-ea"/>
              <a:cs typeface="+mn-cs"/>
            </a:rPr>
            <a:t>億円となり、連結黒字額に占める割合も前年の約</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％から</a:t>
          </a:r>
          <a:r>
            <a:rPr kumimoji="1" lang="en-US" altLang="ja-JP" sz="1400">
              <a:solidFill>
                <a:schemeClr val="dk1"/>
              </a:solidFill>
              <a:effectLst/>
              <a:latin typeface="+mn-lt"/>
              <a:ea typeface="+mn-ea"/>
              <a:cs typeface="+mn-cs"/>
            </a:rPr>
            <a:t>22.6</a:t>
          </a:r>
          <a:r>
            <a:rPr kumimoji="1" lang="ja-JP" altLang="ja-JP" sz="1400">
              <a:solidFill>
                <a:schemeClr val="dk1"/>
              </a:solidFill>
              <a:effectLst/>
              <a:latin typeface="+mn-lt"/>
              <a:ea typeface="+mn-ea"/>
              <a:cs typeface="+mn-cs"/>
            </a:rPr>
            <a:t>％に低下した。この</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会計で連結黒字額の</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以上を構成している。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この</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会計以外の主な会計の実質収支額及び構成割合は以下のとおり</a:t>
          </a:r>
          <a:r>
            <a:rPr kumimoji="1" lang="ja-JP" altLang="en-US" sz="14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下水道事業会計　　　　</a:t>
          </a:r>
          <a:r>
            <a:rPr kumimoji="1" lang="ja-JP" altLang="en-US" sz="140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 </a:t>
          </a:r>
          <a:r>
            <a:rPr kumimoji="1" lang="en-US" altLang="ja-JP" sz="1400">
              <a:solidFill>
                <a:schemeClr val="dk1"/>
              </a:solidFill>
              <a:effectLst/>
              <a:latin typeface="+mn-lt"/>
              <a:ea typeface="+mn-ea"/>
              <a:cs typeface="+mn-cs"/>
            </a:rPr>
            <a:t>17.8</a:t>
          </a:r>
          <a:r>
            <a:rPr kumimoji="1" lang="ja-JP" altLang="ja-JP" sz="1400">
              <a:solidFill>
                <a:schemeClr val="dk1"/>
              </a:solidFill>
              <a:effectLst/>
              <a:latin typeface="+mn-lt"/>
              <a:ea typeface="+mn-ea"/>
              <a:cs typeface="+mn-cs"/>
            </a:rPr>
            <a:t>億円　</a:t>
          </a:r>
          <a:r>
            <a:rPr kumimoji="1" lang="en-US" altLang="ja-JP" sz="1400">
              <a:solidFill>
                <a:schemeClr val="dk1"/>
              </a:solidFill>
              <a:effectLst/>
              <a:latin typeface="+mn-lt"/>
              <a:ea typeface="+mn-ea"/>
              <a:cs typeface="+mn-cs"/>
            </a:rPr>
            <a:t>13.1</a:t>
          </a:r>
          <a:r>
            <a:rPr kumimoji="1" lang="ja-JP" altLang="ja-JP" sz="14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国民健康保険特別会計　　</a:t>
          </a:r>
          <a:r>
            <a:rPr kumimoji="1" lang="en-US" altLang="ja-JP" sz="1400">
              <a:solidFill>
                <a:schemeClr val="dk1"/>
              </a:solidFill>
              <a:effectLst/>
              <a:latin typeface="+mn-lt"/>
              <a:ea typeface="+mn-ea"/>
              <a:cs typeface="+mn-cs"/>
            </a:rPr>
            <a:t>13.3</a:t>
          </a:r>
          <a:r>
            <a:rPr kumimoji="1" lang="ja-JP" altLang="ja-JP" sz="1400">
              <a:solidFill>
                <a:schemeClr val="dk1"/>
              </a:solidFill>
              <a:effectLst/>
              <a:latin typeface="+mn-lt"/>
              <a:ea typeface="+mn-ea"/>
              <a:cs typeface="+mn-cs"/>
            </a:rPr>
            <a:t>億円　 </a:t>
          </a:r>
          <a:r>
            <a:rPr kumimoji="1" lang="en-US" altLang="ja-JP" sz="1400">
              <a:solidFill>
                <a:schemeClr val="dk1"/>
              </a:solidFill>
              <a:effectLst/>
              <a:latin typeface="+mn-lt"/>
              <a:ea typeface="+mn-ea"/>
              <a:cs typeface="+mn-cs"/>
            </a:rPr>
            <a:t>9.8</a:t>
          </a:r>
          <a:r>
            <a:rPr kumimoji="1" lang="ja-JP" altLang="ja-JP" sz="14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介護保険特別会計　      　</a:t>
          </a:r>
          <a:r>
            <a:rPr kumimoji="1" lang="en-US" altLang="ja-JP" sz="140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 </a:t>
          </a:r>
          <a:r>
            <a:rPr kumimoji="1" lang="en-US" altLang="ja-JP" sz="1400">
              <a:solidFill>
                <a:schemeClr val="dk1"/>
              </a:solidFill>
              <a:effectLst/>
              <a:latin typeface="+mn-lt"/>
              <a:ea typeface="+mn-ea"/>
              <a:cs typeface="+mn-cs"/>
            </a:rPr>
            <a:t>9</a:t>
          </a:r>
          <a:r>
            <a:rPr kumimoji="1" lang="ja-JP" altLang="ja-JP" sz="1400">
              <a:solidFill>
                <a:schemeClr val="dk1"/>
              </a:solidFill>
              <a:effectLst/>
              <a:latin typeface="+mn-lt"/>
              <a:ea typeface="+mn-ea"/>
              <a:cs typeface="+mn-cs"/>
            </a:rPr>
            <a:t>億円   </a:t>
          </a:r>
          <a:r>
            <a:rPr kumimoji="1" lang="en-US" altLang="ja-JP" sz="1400">
              <a:solidFill>
                <a:schemeClr val="dk1"/>
              </a:solidFill>
              <a:effectLst/>
              <a:latin typeface="+mn-lt"/>
              <a:ea typeface="+mn-ea"/>
              <a:cs typeface="+mn-cs"/>
            </a:rPr>
            <a:t>6.6</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新規借入分の償還額の増により、「元利償還金の額」が増加した。「公営企業債の元利償還金に対する繰入金」は減少したものの、組合等が起こした地方債の元利償還金に対する負担金の増がこれを上回り、公債費等の額が</a:t>
          </a:r>
          <a:r>
            <a:rPr kumimoji="1" lang="en-US" altLang="ja-JP" sz="1200">
              <a:solidFill>
                <a:schemeClr val="dk1"/>
              </a:solidFill>
              <a:effectLst/>
              <a:latin typeface="+mn-lt"/>
              <a:ea typeface="+mn-ea"/>
              <a:cs typeface="+mn-cs"/>
            </a:rPr>
            <a:t>230</a:t>
          </a:r>
          <a:r>
            <a:rPr kumimoji="1" lang="ja-JP" altLang="ja-JP" sz="1200">
              <a:solidFill>
                <a:schemeClr val="dk1"/>
              </a:solidFill>
              <a:effectLst/>
              <a:latin typeface="+mn-lt"/>
              <a:ea typeface="+mn-ea"/>
              <a:cs typeface="+mn-cs"/>
            </a:rPr>
            <a:t>百万円増加した。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一方、都市計画事業に係る地方債の償還額の減により、充当される特定財源が減となったこと、また、交付税算入対象となる公債費が減となったことから、控除額である「算入公債費等」が約</a:t>
          </a:r>
          <a:r>
            <a:rPr kumimoji="1" lang="en-US" altLang="ja-JP" sz="1200">
              <a:solidFill>
                <a:schemeClr val="dk1"/>
              </a:solidFill>
              <a:effectLst/>
              <a:latin typeface="+mn-lt"/>
              <a:ea typeface="+mn-ea"/>
              <a:cs typeface="+mn-cs"/>
            </a:rPr>
            <a:t>230</a:t>
          </a:r>
          <a:r>
            <a:rPr kumimoji="1" lang="ja-JP" altLang="ja-JP" sz="1200">
              <a:solidFill>
                <a:schemeClr val="dk1"/>
              </a:solidFill>
              <a:effectLst/>
              <a:latin typeface="+mn-lt"/>
              <a:ea typeface="+mn-ea"/>
              <a:cs typeface="+mn-cs"/>
            </a:rPr>
            <a:t>百万円減少し、「実質公債費比率の分子」としては昨年度より</a:t>
          </a:r>
          <a:r>
            <a:rPr kumimoji="1" lang="en-US" altLang="ja-JP" sz="1200">
              <a:solidFill>
                <a:schemeClr val="dk1"/>
              </a:solidFill>
              <a:effectLst/>
              <a:latin typeface="+mn-lt"/>
              <a:ea typeface="+mn-ea"/>
              <a:cs typeface="+mn-cs"/>
            </a:rPr>
            <a:t>460</a:t>
          </a:r>
          <a:r>
            <a:rPr kumimoji="1" lang="ja-JP" altLang="ja-JP" sz="1200">
              <a:solidFill>
                <a:schemeClr val="dk1"/>
              </a:solidFill>
              <a:effectLst/>
              <a:latin typeface="+mn-lt"/>
              <a:ea typeface="+mn-ea"/>
              <a:cs typeface="+mn-cs"/>
            </a:rPr>
            <a:t>百万円増加した。</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将来負担額（</a:t>
          </a:r>
          <a:r>
            <a:rPr kumimoji="1" lang="en-US" altLang="ja-JP" sz="1200">
              <a:solidFill>
                <a:schemeClr val="dk1"/>
              </a:solidFill>
              <a:effectLst/>
              <a:latin typeface="+mn-lt"/>
              <a:ea typeface="+mn-ea"/>
              <a:cs typeface="+mn-cs"/>
            </a:rPr>
            <a:t>A</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については、地方債の現在高が、新規借入の増加により</a:t>
          </a:r>
          <a:r>
            <a:rPr kumimoji="1" lang="en-US" altLang="ja-JP" sz="1200">
              <a:solidFill>
                <a:schemeClr val="dk1"/>
              </a:solidFill>
              <a:effectLst/>
              <a:latin typeface="+mn-lt"/>
              <a:ea typeface="+mn-ea"/>
              <a:cs typeface="+mn-cs"/>
            </a:rPr>
            <a:t>13.3</a:t>
          </a:r>
          <a:r>
            <a:rPr kumimoji="1" lang="ja-JP" altLang="en-US" sz="1200">
              <a:solidFill>
                <a:schemeClr val="dk1"/>
              </a:solidFill>
              <a:effectLst/>
              <a:latin typeface="+mn-lt"/>
              <a:ea typeface="+mn-ea"/>
              <a:cs typeface="+mn-cs"/>
            </a:rPr>
            <a:t>億</a:t>
          </a:r>
          <a:r>
            <a:rPr kumimoji="1" lang="ja-JP" altLang="ja-JP" sz="1200">
              <a:solidFill>
                <a:schemeClr val="dk1"/>
              </a:solidFill>
              <a:effectLst/>
              <a:latin typeface="+mn-lt"/>
              <a:ea typeface="+mn-ea"/>
              <a:cs typeface="+mn-cs"/>
            </a:rPr>
            <a:t>円の増加、一方、退職手当負担見込額は、職員の入れ替わり（退職・採用）により</a:t>
          </a:r>
          <a:r>
            <a:rPr kumimoji="1" lang="en-US" altLang="ja-JP" sz="1200">
              <a:solidFill>
                <a:schemeClr val="dk1"/>
              </a:solidFill>
              <a:effectLst/>
              <a:latin typeface="+mn-lt"/>
              <a:ea typeface="+mn-ea"/>
              <a:cs typeface="+mn-cs"/>
            </a:rPr>
            <a:t>2.4</a:t>
          </a:r>
          <a:r>
            <a:rPr kumimoji="1" lang="ja-JP" altLang="en-US" sz="1200">
              <a:solidFill>
                <a:schemeClr val="dk1"/>
              </a:solidFill>
              <a:effectLst/>
              <a:latin typeface="+mn-lt"/>
              <a:ea typeface="+mn-ea"/>
              <a:cs typeface="+mn-cs"/>
            </a:rPr>
            <a:t>億</a:t>
          </a:r>
          <a:r>
            <a:rPr kumimoji="1" lang="ja-JP" altLang="ja-JP" sz="1200">
              <a:solidFill>
                <a:schemeClr val="dk1"/>
              </a:solidFill>
              <a:effectLst/>
              <a:latin typeface="+mn-lt"/>
              <a:ea typeface="+mn-ea"/>
              <a:cs typeface="+mn-cs"/>
            </a:rPr>
            <a:t>円の減少、債務負担に基づく支出予定額は、償還が進んだことにより</a:t>
          </a:r>
          <a:r>
            <a:rPr kumimoji="1" lang="en-US" altLang="ja-JP" sz="1200">
              <a:solidFill>
                <a:schemeClr val="dk1"/>
              </a:solidFill>
              <a:effectLst/>
              <a:latin typeface="+mn-lt"/>
              <a:ea typeface="+mn-ea"/>
              <a:cs typeface="+mn-cs"/>
            </a:rPr>
            <a:t>4.6</a:t>
          </a:r>
          <a:r>
            <a:rPr kumimoji="1" lang="ja-JP" altLang="en-US" sz="1200">
              <a:solidFill>
                <a:schemeClr val="dk1"/>
              </a:solidFill>
              <a:effectLst/>
              <a:latin typeface="+mn-lt"/>
              <a:ea typeface="+mn-ea"/>
              <a:cs typeface="+mn-cs"/>
            </a:rPr>
            <a:t>億</a:t>
          </a:r>
          <a:r>
            <a:rPr kumimoji="1" lang="ja-JP" altLang="ja-JP" sz="1200">
              <a:solidFill>
                <a:schemeClr val="dk1"/>
              </a:solidFill>
              <a:effectLst/>
              <a:latin typeface="+mn-lt"/>
              <a:ea typeface="+mn-ea"/>
              <a:cs typeface="+mn-cs"/>
            </a:rPr>
            <a:t>円の減少となり、全体としては約</a:t>
          </a:r>
          <a:r>
            <a:rPr kumimoji="1" lang="en-US" altLang="ja-JP" sz="1200">
              <a:solidFill>
                <a:schemeClr val="dk1"/>
              </a:solidFill>
              <a:effectLst/>
              <a:latin typeface="+mn-lt"/>
              <a:ea typeface="+mn-ea"/>
              <a:cs typeface="+mn-cs"/>
            </a:rPr>
            <a:t>6.1</a:t>
          </a:r>
          <a:r>
            <a:rPr kumimoji="1" lang="ja-JP" altLang="en-US" sz="1200">
              <a:solidFill>
                <a:schemeClr val="dk1"/>
              </a:solidFill>
              <a:effectLst/>
              <a:latin typeface="+mn-lt"/>
              <a:ea typeface="+mn-ea"/>
              <a:cs typeface="+mn-cs"/>
            </a:rPr>
            <a:t>億</a:t>
          </a:r>
          <a:r>
            <a:rPr kumimoji="1" lang="ja-JP" altLang="ja-JP" sz="1200">
              <a:solidFill>
                <a:schemeClr val="dk1"/>
              </a:solidFill>
              <a:effectLst/>
              <a:latin typeface="+mn-lt"/>
              <a:ea typeface="+mn-ea"/>
              <a:cs typeface="+mn-cs"/>
            </a:rPr>
            <a:t>円増加した。</a:t>
          </a:r>
          <a:endParaRPr lang="ja-JP" altLang="ja-JP" sz="1200">
            <a:effectLst/>
          </a:endParaRPr>
        </a:p>
        <a:p>
          <a:r>
            <a:rPr kumimoji="1" lang="ja-JP" altLang="ja-JP" sz="1200">
              <a:solidFill>
                <a:schemeClr val="dk1"/>
              </a:solidFill>
              <a:effectLst/>
              <a:latin typeface="+mn-lt"/>
              <a:ea typeface="+mn-ea"/>
              <a:cs typeface="+mn-cs"/>
            </a:rPr>
            <a:t>　一方、将来負担額から差し引く充当可能財源等（</a:t>
          </a:r>
          <a:r>
            <a:rPr kumimoji="1" lang="en-US" altLang="ja-JP" sz="1200">
              <a:solidFill>
                <a:schemeClr val="dk1"/>
              </a:solidFill>
              <a:effectLst/>
              <a:latin typeface="+mn-lt"/>
              <a:ea typeface="+mn-ea"/>
              <a:cs typeface="+mn-cs"/>
            </a:rPr>
            <a:t>B</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については、充当可能基金が、基金積立の増加により</a:t>
          </a:r>
          <a:r>
            <a:rPr kumimoji="1" lang="en-US" altLang="ja-JP" sz="1200">
              <a:solidFill>
                <a:schemeClr val="dk1"/>
              </a:solidFill>
              <a:effectLst/>
              <a:latin typeface="+mn-lt"/>
              <a:ea typeface="+mn-ea"/>
              <a:cs typeface="+mn-cs"/>
            </a:rPr>
            <a:t>9.1</a:t>
          </a:r>
          <a:r>
            <a:rPr kumimoji="1" lang="ja-JP" altLang="en-US" sz="1200">
              <a:solidFill>
                <a:schemeClr val="dk1"/>
              </a:solidFill>
              <a:effectLst/>
              <a:latin typeface="+mn-lt"/>
              <a:ea typeface="+mn-ea"/>
              <a:cs typeface="+mn-cs"/>
            </a:rPr>
            <a:t>億</a:t>
          </a:r>
          <a:r>
            <a:rPr kumimoji="1" lang="ja-JP" altLang="ja-JP" sz="1200">
              <a:solidFill>
                <a:schemeClr val="dk1"/>
              </a:solidFill>
              <a:effectLst/>
              <a:latin typeface="+mn-lt"/>
              <a:ea typeface="+mn-ea"/>
              <a:cs typeface="+mn-cs"/>
            </a:rPr>
            <a:t>円、充当可能特定歳入が都市計画事業に係る地方債現在高の増による都市計画税収の充当見込みの増加により</a:t>
          </a:r>
          <a:r>
            <a:rPr kumimoji="1" lang="en-US" altLang="ja-JP" sz="1200">
              <a:solidFill>
                <a:schemeClr val="dk1"/>
              </a:solidFill>
              <a:effectLst/>
              <a:latin typeface="+mn-lt"/>
              <a:ea typeface="+mn-ea"/>
              <a:cs typeface="+mn-cs"/>
            </a:rPr>
            <a:t>2.1</a:t>
          </a:r>
          <a:r>
            <a:rPr kumimoji="1" lang="ja-JP" altLang="en-US" sz="1200">
              <a:solidFill>
                <a:schemeClr val="dk1"/>
              </a:solidFill>
              <a:effectLst/>
              <a:latin typeface="+mn-lt"/>
              <a:ea typeface="+mn-ea"/>
              <a:cs typeface="+mn-cs"/>
            </a:rPr>
            <a:t>億</a:t>
          </a:r>
          <a:r>
            <a:rPr kumimoji="1" lang="ja-JP" altLang="ja-JP" sz="1200">
              <a:solidFill>
                <a:schemeClr val="dk1"/>
              </a:solidFill>
              <a:effectLst/>
              <a:latin typeface="+mn-lt"/>
              <a:ea typeface="+mn-ea"/>
              <a:cs typeface="+mn-cs"/>
            </a:rPr>
            <a:t>円の増となったが、基準財政需要額算入見込額が</a:t>
          </a:r>
          <a:r>
            <a:rPr kumimoji="1" lang="en-US" altLang="ja-JP" sz="1200">
              <a:solidFill>
                <a:schemeClr val="dk1"/>
              </a:solidFill>
              <a:effectLst/>
              <a:latin typeface="+mn-lt"/>
              <a:ea typeface="+mn-ea"/>
              <a:cs typeface="+mn-cs"/>
            </a:rPr>
            <a:t>15.6</a:t>
          </a:r>
          <a:r>
            <a:rPr kumimoji="1" lang="ja-JP" altLang="en-US" sz="1200">
              <a:solidFill>
                <a:schemeClr val="dk1"/>
              </a:solidFill>
              <a:effectLst/>
              <a:latin typeface="+mn-lt"/>
              <a:ea typeface="+mn-ea"/>
              <a:cs typeface="+mn-cs"/>
            </a:rPr>
            <a:t>億</a:t>
          </a:r>
          <a:r>
            <a:rPr kumimoji="1" lang="ja-JP" altLang="ja-JP" sz="1200">
              <a:solidFill>
                <a:schemeClr val="dk1"/>
              </a:solidFill>
              <a:effectLst/>
              <a:latin typeface="+mn-lt"/>
              <a:ea typeface="+mn-ea"/>
              <a:cs typeface="+mn-cs"/>
            </a:rPr>
            <a:t>円の減少となり、全体としては約</a:t>
          </a:r>
          <a:r>
            <a:rPr kumimoji="1" lang="en-US" altLang="ja-JP" sz="1200">
              <a:solidFill>
                <a:schemeClr val="dk1"/>
              </a:solidFill>
              <a:effectLst/>
              <a:latin typeface="+mn-lt"/>
              <a:ea typeface="+mn-ea"/>
              <a:cs typeface="+mn-cs"/>
            </a:rPr>
            <a:t>4.5</a:t>
          </a:r>
          <a:r>
            <a:rPr kumimoji="1" lang="ja-JP" altLang="en-US" sz="1200">
              <a:solidFill>
                <a:schemeClr val="dk1"/>
              </a:solidFill>
              <a:effectLst/>
              <a:latin typeface="+mn-lt"/>
              <a:ea typeface="+mn-ea"/>
              <a:cs typeface="+mn-cs"/>
            </a:rPr>
            <a:t>億</a:t>
          </a:r>
          <a:r>
            <a:rPr kumimoji="1" lang="ja-JP" altLang="ja-JP" sz="1200">
              <a:solidFill>
                <a:schemeClr val="dk1"/>
              </a:solidFill>
              <a:effectLst/>
              <a:latin typeface="+mn-lt"/>
              <a:ea typeface="+mn-ea"/>
              <a:cs typeface="+mn-cs"/>
            </a:rPr>
            <a:t>円の減少となった。</a:t>
          </a:r>
          <a:endParaRPr lang="ja-JP" altLang="ja-JP" sz="1200">
            <a:effectLst/>
          </a:endParaRPr>
        </a:p>
        <a:p>
          <a:r>
            <a:rPr kumimoji="1" lang="ja-JP" altLang="ja-JP" sz="1200">
              <a:solidFill>
                <a:schemeClr val="dk1"/>
              </a:solidFill>
              <a:effectLst/>
              <a:latin typeface="+mn-lt"/>
              <a:ea typeface="+mn-ea"/>
              <a:cs typeface="+mn-cs"/>
            </a:rPr>
            <a:t>　将来負担額</a:t>
          </a: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の増加及び充当可能財源等</a:t>
          </a:r>
          <a:r>
            <a:rPr kumimoji="1" lang="en-US" altLang="ja-JP" sz="1200">
              <a:solidFill>
                <a:schemeClr val="dk1"/>
              </a:solidFill>
              <a:effectLst/>
              <a:latin typeface="+mn-lt"/>
              <a:ea typeface="+mn-ea"/>
              <a:cs typeface="+mn-cs"/>
            </a:rPr>
            <a:t>(B)</a:t>
          </a:r>
          <a:r>
            <a:rPr kumimoji="1" lang="ja-JP" altLang="ja-JP" sz="1200">
              <a:solidFill>
                <a:schemeClr val="dk1"/>
              </a:solidFill>
              <a:effectLst/>
              <a:latin typeface="+mn-lt"/>
              <a:ea typeface="+mn-ea"/>
              <a:cs typeface="+mn-cs"/>
            </a:rPr>
            <a:t>の減少により、「将来負担比率の分子」としては</a:t>
          </a:r>
          <a:r>
            <a:rPr kumimoji="1" lang="en-US" altLang="ja-JP" sz="1200">
              <a:solidFill>
                <a:schemeClr val="dk1"/>
              </a:solidFill>
              <a:effectLst/>
              <a:latin typeface="+mn-lt"/>
              <a:ea typeface="+mn-ea"/>
              <a:cs typeface="+mn-cs"/>
            </a:rPr>
            <a:t>10.6</a:t>
          </a:r>
          <a:r>
            <a:rPr kumimoji="1" lang="ja-JP" altLang="en-US" sz="1200">
              <a:solidFill>
                <a:schemeClr val="dk1"/>
              </a:solidFill>
              <a:effectLst/>
              <a:latin typeface="+mn-lt"/>
              <a:ea typeface="+mn-ea"/>
              <a:cs typeface="+mn-cs"/>
            </a:rPr>
            <a:t>億</a:t>
          </a:r>
          <a:r>
            <a:rPr kumimoji="1" lang="ja-JP" altLang="ja-JP" sz="1200">
              <a:solidFill>
                <a:schemeClr val="dk1"/>
              </a:solidFill>
              <a:effectLst/>
              <a:latin typeface="+mn-lt"/>
              <a:ea typeface="+mn-ea"/>
              <a:cs typeface="+mn-cs"/>
            </a:rPr>
            <a:t>円増加した。</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343,993
339,293
72.11
105,566,057
101,940,208
3,077,218
58,635,298
58,572,451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内平均よりも低く、有形固定資産全体としては老朽化が著しく進行している状況にはないと判断できる。ただし、施設類型ごとに減価償却率に偏りが見られ、著しく減価償却率の高い施設類型については注視していく必要がある。</a:t>
          </a:r>
        </a:p>
        <a:p>
          <a:r>
            <a:rPr kumimoji="1" lang="ja-JP" altLang="en-US" sz="1100">
              <a:latin typeface="ＭＳ Ｐゴシック"/>
            </a:rPr>
            <a:t>　今後も、公共施設等総合管理計画に位置づけられた個別施設計画に基づき、適切に公共施設を維持管理していく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156481</xdr:rowOff>
    </xdr:from>
    <xdr:ext cx="405111" cy="259045"/>
    <xdr:sp macro="" textlink="">
      <xdr:nvSpPr>
        <xdr:cNvPr id="67" name="有形固定資産減価償却率平均値テキスト"/>
        <xdr:cNvSpPr txBox="1"/>
      </xdr:nvSpPr>
      <xdr:spPr>
        <a:xfrm>
          <a:off x="4813300" y="5738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101600</xdr:rowOff>
    </xdr:from>
    <xdr:to>
      <xdr:col>3</xdr:col>
      <xdr:colOff>1222375</xdr:colOff>
      <xdr:row>32</xdr:row>
      <xdr:rowOff>31750</xdr:rowOff>
    </xdr:to>
    <xdr:sp macro="" textlink="">
      <xdr:nvSpPr>
        <xdr:cNvPr id="75" name="円/楕円 74"/>
        <xdr:cNvSpPr/>
      </xdr:nvSpPr>
      <xdr:spPr>
        <a:xfrm>
          <a:off x="4711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80027</xdr:rowOff>
    </xdr:from>
    <xdr:ext cx="405111" cy="259045"/>
    <xdr:sp macro="" textlink="">
      <xdr:nvSpPr>
        <xdr:cNvPr id="76" name="有形固定資産減価償却率該当値テキスト"/>
        <xdr:cNvSpPr txBox="1"/>
      </xdr:nvSpPr>
      <xdr:spPr>
        <a:xfrm>
          <a:off x="48133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149098</xdr:rowOff>
    </xdr:from>
    <xdr:to>
      <xdr:col>3</xdr:col>
      <xdr:colOff>511175</xdr:colOff>
      <xdr:row>32</xdr:row>
      <xdr:rowOff>79248</xdr:rowOff>
    </xdr:to>
    <xdr:sp macro="" textlink="">
      <xdr:nvSpPr>
        <xdr:cNvPr id="77" name="円/楕円 76"/>
        <xdr:cNvSpPr/>
      </xdr:nvSpPr>
      <xdr:spPr>
        <a:xfrm>
          <a:off x="4000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152400</xdr:rowOff>
    </xdr:from>
    <xdr:to>
      <xdr:col>3</xdr:col>
      <xdr:colOff>1171575</xdr:colOff>
      <xdr:row>32</xdr:row>
      <xdr:rowOff>28448</xdr:rowOff>
    </xdr:to>
    <xdr:cxnSp macro="">
      <xdr:nvCxnSpPr>
        <xdr:cNvPr id="78" name="直線コネクタ 77"/>
        <xdr:cNvCxnSpPr/>
      </xdr:nvCxnSpPr>
      <xdr:spPr>
        <a:xfrm flipV="1">
          <a:off x="4051300" y="6248400"/>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29735</xdr:rowOff>
    </xdr:from>
    <xdr:ext cx="405111" cy="259045"/>
    <xdr:sp macro="" textlink="">
      <xdr:nvSpPr>
        <xdr:cNvPr id="79" name="n_1aveValue有形固定資産減価償却率"/>
        <xdr:cNvSpPr txBox="1"/>
      </xdr:nvSpPr>
      <xdr:spPr>
        <a:xfrm>
          <a:off x="3836043"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70375</xdr:rowOff>
    </xdr:from>
    <xdr:ext cx="405111" cy="259045"/>
    <xdr:sp macro="" textlink="">
      <xdr:nvSpPr>
        <xdr:cNvPr id="80" name="n_1mainValue有形固定資産減価償却率"/>
        <xdr:cNvSpPr txBox="1"/>
      </xdr:nvSpPr>
      <xdr:spPr>
        <a:xfrm>
          <a:off x="3836043" y="6337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343,993
339,293
72.11
105,566,057
101,940,208
3,077,218
58,635,298
58,572,451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52087</xdr:rowOff>
    </xdr:from>
    <xdr:ext cx="405111" cy="259045"/>
    <xdr:sp macro="" textlink="">
      <xdr:nvSpPr>
        <xdr:cNvPr id="62" name="【道路】&#10;有形固定資産減価償却率平均値テキスト"/>
        <xdr:cNvSpPr txBox="1"/>
      </xdr:nvSpPr>
      <xdr:spPr>
        <a:xfrm>
          <a:off x="47244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143510</xdr:rowOff>
    </xdr:from>
    <xdr:to>
      <xdr:col>6</xdr:col>
      <xdr:colOff>561975</xdr:colOff>
      <xdr:row>42</xdr:row>
      <xdr:rowOff>73660</xdr:rowOff>
    </xdr:to>
    <xdr:sp macro="" textlink="">
      <xdr:nvSpPr>
        <xdr:cNvPr id="70" name="円/楕円 69"/>
        <xdr:cNvSpPr/>
      </xdr:nvSpPr>
      <xdr:spPr>
        <a:xfrm>
          <a:off x="45847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58437</xdr:rowOff>
    </xdr:from>
    <xdr:ext cx="405111" cy="259045"/>
    <xdr:sp macro="" textlink="">
      <xdr:nvSpPr>
        <xdr:cNvPr id="71" name="【道路】&#10;有形固定資産減価償却率該当値テキスト"/>
        <xdr:cNvSpPr txBox="1"/>
      </xdr:nvSpPr>
      <xdr:spPr>
        <a:xfrm>
          <a:off x="4724400" y="708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5</xdr:col>
      <xdr:colOff>307975</xdr:colOff>
      <xdr:row>42</xdr:row>
      <xdr:rowOff>48260</xdr:rowOff>
    </xdr:from>
    <xdr:to>
      <xdr:col>5</xdr:col>
      <xdr:colOff>409575</xdr:colOff>
      <xdr:row>42</xdr:row>
      <xdr:rowOff>149860</xdr:rowOff>
    </xdr:to>
    <xdr:sp macro="" textlink="">
      <xdr:nvSpPr>
        <xdr:cNvPr id="72" name="円/楕円 71"/>
        <xdr:cNvSpPr/>
      </xdr:nvSpPr>
      <xdr:spPr>
        <a:xfrm>
          <a:off x="3746500" y="72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42</xdr:row>
      <xdr:rowOff>22860</xdr:rowOff>
    </xdr:from>
    <xdr:to>
      <xdr:col>6</xdr:col>
      <xdr:colOff>511175</xdr:colOff>
      <xdr:row>42</xdr:row>
      <xdr:rowOff>99060</xdr:rowOff>
    </xdr:to>
    <xdr:cxnSp macro="">
      <xdr:nvCxnSpPr>
        <xdr:cNvPr id="73" name="直線コネクタ 72"/>
        <xdr:cNvCxnSpPr/>
      </xdr:nvCxnSpPr>
      <xdr:spPr>
        <a:xfrm flipV="1">
          <a:off x="3797300" y="7223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63517</xdr:rowOff>
    </xdr:from>
    <xdr:ext cx="405111" cy="259045"/>
    <xdr:sp macro="" textlink="">
      <xdr:nvSpPr>
        <xdr:cNvPr id="74" name="n_1aveValue【道路】&#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140987</xdr:rowOff>
    </xdr:from>
    <xdr:ext cx="405111" cy="259045"/>
    <xdr:sp macro="" textlink="">
      <xdr:nvSpPr>
        <xdr:cNvPr id="75" name="n_1mainValue【道路】&#10;有形固定資産減価償却率"/>
        <xdr:cNvSpPr txBox="1"/>
      </xdr:nvSpPr>
      <xdr:spPr>
        <a:xfrm>
          <a:off x="3582043" y="734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7" name="直線コネクタ 96"/>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8"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9" name="直線コネクタ 98"/>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100"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101" name="直線コネクタ 100"/>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140220</xdr:rowOff>
    </xdr:from>
    <xdr:ext cx="469744" cy="259045"/>
    <xdr:sp macro="" textlink="">
      <xdr:nvSpPr>
        <xdr:cNvPr id="102" name="【道路】&#10;一人当たり延長平均値テキスト"/>
        <xdr:cNvSpPr txBox="1"/>
      </xdr:nvSpPr>
      <xdr:spPr>
        <a:xfrm>
          <a:off x="10566400" y="665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3" name="フローチャート : 判断 102"/>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4" name="フローチャート : 判断 103"/>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131333</xdr:rowOff>
    </xdr:from>
    <xdr:to>
      <xdr:col>15</xdr:col>
      <xdr:colOff>231775</xdr:colOff>
      <xdr:row>41</xdr:row>
      <xdr:rowOff>61483</xdr:rowOff>
    </xdr:to>
    <xdr:sp macro="" textlink="">
      <xdr:nvSpPr>
        <xdr:cNvPr id="110" name="円/楕円 109"/>
        <xdr:cNvSpPr/>
      </xdr:nvSpPr>
      <xdr:spPr>
        <a:xfrm>
          <a:off x="10426700" y="69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46260</xdr:rowOff>
    </xdr:from>
    <xdr:ext cx="469744" cy="259045"/>
    <xdr:sp macro="" textlink="">
      <xdr:nvSpPr>
        <xdr:cNvPr id="111" name="【道路】&#10;一人当たり延長該当値テキスト"/>
        <xdr:cNvSpPr txBox="1"/>
      </xdr:nvSpPr>
      <xdr:spPr>
        <a:xfrm>
          <a:off x="10566400" y="690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131287</xdr:rowOff>
    </xdr:from>
    <xdr:to>
      <xdr:col>14</xdr:col>
      <xdr:colOff>79375</xdr:colOff>
      <xdr:row>41</xdr:row>
      <xdr:rowOff>61437</xdr:rowOff>
    </xdr:to>
    <xdr:sp macro="" textlink="">
      <xdr:nvSpPr>
        <xdr:cNvPr id="112" name="円/楕円 111"/>
        <xdr:cNvSpPr/>
      </xdr:nvSpPr>
      <xdr:spPr>
        <a:xfrm>
          <a:off x="9588500" y="69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10637</xdr:rowOff>
    </xdr:from>
    <xdr:to>
      <xdr:col>15</xdr:col>
      <xdr:colOff>180975</xdr:colOff>
      <xdr:row>41</xdr:row>
      <xdr:rowOff>10683</xdr:rowOff>
    </xdr:to>
    <xdr:cxnSp macro="">
      <xdr:nvCxnSpPr>
        <xdr:cNvPr id="113" name="直線コネクタ 112"/>
        <xdr:cNvCxnSpPr/>
      </xdr:nvCxnSpPr>
      <xdr:spPr>
        <a:xfrm>
          <a:off x="9639300" y="704008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120393</xdr:rowOff>
    </xdr:from>
    <xdr:ext cx="469744" cy="259045"/>
    <xdr:sp macro="" textlink="">
      <xdr:nvSpPr>
        <xdr:cNvPr id="114"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52564</xdr:rowOff>
    </xdr:from>
    <xdr:ext cx="469744" cy="259045"/>
    <xdr:sp macro="" textlink="">
      <xdr:nvSpPr>
        <xdr:cNvPr id="115" name="n_1mainValue【道路】&#10;一人当たり延長"/>
        <xdr:cNvSpPr txBox="1"/>
      </xdr:nvSpPr>
      <xdr:spPr>
        <a:xfrm>
          <a:off x="9391727" y="70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40" name="直線コネクタ 139"/>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41"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42" name="直線コネクタ 141"/>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43"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44" name="直線コネクタ 143"/>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45"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6" name="フローチャート : 判断 145"/>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7" name="フローチャート : 判断 146"/>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10160</xdr:rowOff>
    </xdr:from>
    <xdr:to>
      <xdr:col>6</xdr:col>
      <xdr:colOff>561975</xdr:colOff>
      <xdr:row>55</xdr:row>
      <xdr:rowOff>111760</xdr:rowOff>
    </xdr:to>
    <xdr:sp macro="" textlink="">
      <xdr:nvSpPr>
        <xdr:cNvPr id="153" name="円/楕円 152"/>
        <xdr:cNvSpPr/>
      </xdr:nvSpPr>
      <xdr:spPr>
        <a:xfrm>
          <a:off x="45847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96537</xdr:rowOff>
    </xdr:from>
    <xdr:ext cx="405111" cy="259045"/>
    <xdr:sp macro="" textlink="">
      <xdr:nvSpPr>
        <xdr:cNvPr id="154" name="【橋りょう・トンネル】&#10;有形固定資産減価償却率該当値テキスト"/>
        <xdr:cNvSpPr txBox="1"/>
      </xdr:nvSpPr>
      <xdr:spPr>
        <a:xfrm>
          <a:off x="4724400" y="935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40640</xdr:rowOff>
    </xdr:from>
    <xdr:to>
      <xdr:col>5</xdr:col>
      <xdr:colOff>409575</xdr:colOff>
      <xdr:row>55</xdr:row>
      <xdr:rowOff>142240</xdr:rowOff>
    </xdr:to>
    <xdr:sp macro="" textlink="">
      <xdr:nvSpPr>
        <xdr:cNvPr id="155" name="円/楕円 154"/>
        <xdr:cNvSpPr/>
      </xdr:nvSpPr>
      <xdr:spPr>
        <a:xfrm>
          <a:off x="3746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60960</xdr:rowOff>
    </xdr:from>
    <xdr:to>
      <xdr:col>6</xdr:col>
      <xdr:colOff>511175</xdr:colOff>
      <xdr:row>55</xdr:row>
      <xdr:rowOff>91440</xdr:rowOff>
    </xdr:to>
    <xdr:cxnSp macro="">
      <xdr:nvCxnSpPr>
        <xdr:cNvPr id="156" name="直線コネクタ 155"/>
        <xdr:cNvCxnSpPr/>
      </xdr:nvCxnSpPr>
      <xdr:spPr>
        <a:xfrm flipV="1">
          <a:off x="3797300" y="94907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110507</xdr:rowOff>
    </xdr:from>
    <xdr:ext cx="405111" cy="259045"/>
    <xdr:sp macro="" textlink="">
      <xdr:nvSpPr>
        <xdr:cNvPr id="157" name="n_1aveValue【橋りょう・トンネル】&#10;有形固定資産減価償却率"/>
        <xdr:cNvSpPr txBox="1"/>
      </xdr:nvSpPr>
      <xdr:spPr>
        <a:xfrm>
          <a:off x="3582043"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158767</xdr:rowOff>
    </xdr:from>
    <xdr:ext cx="405111" cy="259045"/>
    <xdr:sp macro="" textlink="">
      <xdr:nvSpPr>
        <xdr:cNvPr id="158" name="n_1mainValue【橋りょう・トンネル】&#10;有形固定資産減価償却率"/>
        <xdr:cNvSpPr txBox="1"/>
      </xdr:nvSpPr>
      <xdr:spPr>
        <a:xfrm>
          <a:off x="3582043"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74" name="テキスト ボックス 173"/>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76" name="テキスト ボックス 175"/>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84" name="直線コネクタ 183"/>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85"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86" name="直線コネクタ 185"/>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87"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88" name="直線コネクタ 187"/>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51042</xdr:rowOff>
    </xdr:from>
    <xdr:ext cx="534377" cy="259045"/>
    <xdr:sp macro="" textlink="">
      <xdr:nvSpPr>
        <xdr:cNvPr id="189" name="【橋りょう・トンネル】&#10;一人当たり有形固定資産（償却資産）額平均値テキスト"/>
        <xdr:cNvSpPr txBox="1"/>
      </xdr:nvSpPr>
      <xdr:spPr>
        <a:xfrm>
          <a:off x="10566400" y="999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90" name="フローチャート : 判断 189"/>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91" name="フローチャート : 判断 190"/>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37843</xdr:rowOff>
    </xdr:from>
    <xdr:to>
      <xdr:col>15</xdr:col>
      <xdr:colOff>231775</xdr:colOff>
      <xdr:row>63</xdr:row>
      <xdr:rowOff>139443</xdr:rowOff>
    </xdr:to>
    <xdr:sp macro="" textlink="">
      <xdr:nvSpPr>
        <xdr:cNvPr id="197" name="円/楕円 196"/>
        <xdr:cNvSpPr/>
      </xdr:nvSpPr>
      <xdr:spPr>
        <a:xfrm>
          <a:off x="10426700" y="1083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124220</xdr:rowOff>
    </xdr:from>
    <xdr:ext cx="534377" cy="259045"/>
    <xdr:sp macro="" textlink="">
      <xdr:nvSpPr>
        <xdr:cNvPr id="198" name="【橋りょう・トンネル】&#10;一人当たり有形固定資産（償却資産）額該当値テキスト"/>
        <xdr:cNvSpPr txBox="1"/>
      </xdr:nvSpPr>
      <xdr:spPr>
        <a:xfrm>
          <a:off x="10566400" y="107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19,607</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37592</xdr:rowOff>
    </xdr:from>
    <xdr:to>
      <xdr:col>14</xdr:col>
      <xdr:colOff>79375</xdr:colOff>
      <xdr:row>63</xdr:row>
      <xdr:rowOff>139192</xdr:rowOff>
    </xdr:to>
    <xdr:sp macro="" textlink="">
      <xdr:nvSpPr>
        <xdr:cNvPr id="199" name="円/楕円 198"/>
        <xdr:cNvSpPr/>
      </xdr:nvSpPr>
      <xdr:spPr>
        <a:xfrm>
          <a:off x="9588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88392</xdr:rowOff>
    </xdr:from>
    <xdr:to>
      <xdr:col>15</xdr:col>
      <xdr:colOff>180975</xdr:colOff>
      <xdr:row>63</xdr:row>
      <xdr:rowOff>88643</xdr:rowOff>
    </xdr:to>
    <xdr:cxnSp macro="">
      <xdr:nvCxnSpPr>
        <xdr:cNvPr id="200" name="直線コネクタ 199"/>
        <xdr:cNvCxnSpPr/>
      </xdr:nvCxnSpPr>
      <xdr:spPr>
        <a:xfrm>
          <a:off x="9639300" y="10889742"/>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58</xdr:row>
      <xdr:rowOff>130083</xdr:rowOff>
    </xdr:from>
    <xdr:ext cx="534377" cy="259045"/>
    <xdr:sp macro="" textlink="">
      <xdr:nvSpPr>
        <xdr:cNvPr id="201" name="n_1aveValue【橋りょう・トンネル】&#10;一人当たり有形固定資産（償却資産）額"/>
        <xdr:cNvSpPr txBox="1"/>
      </xdr:nvSpPr>
      <xdr:spPr>
        <a:xfrm>
          <a:off x="9359411" y="100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130319</xdr:rowOff>
    </xdr:from>
    <xdr:ext cx="534377" cy="259045"/>
    <xdr:sp macro="" textlink="">
      <xdr:nvSpPr>
        <xdr:cNvPr id="202" name="n_1mainValue【橋りょう・トンネル】&#10;一人当たり有形固定資産（償却資産）額"/>
        <xdr:cNvSpPr txBox="1"/>
      </xdr:nvSpPr>
      <xdr:spPr>
        <a:xfrm>
          <a:off x="9359411" y="1093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25" name="直線コネクタ 224"/>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26"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27" name="直線コネクタ 226"/>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28"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29" name="直線コネクタ 228"/>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30"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31" name="フローチャート : 判断 230"/>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32" name="フローチャート : 判断 231"/>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154178</xdr:rowOff>
    </xdr:from>
    <xdr:to>
      <xdr:col>6</xdr:col>
      <xdr:colOff>561975</xdr:colOff>
      <xdr:row>82</xdr:row>
      <xdr:rowOff>84328</xdr:rowOff>
    </xdr:to>
    <xdr:sp macro="" textlink="">
      <xdr:nvSpPr>
        <xdr:cNvPr id="238" name="円/楕円 237"/>
        <xdr:cNvSpPr/>
      </xdr:nvSpPr>
      <xdr:spPr>
        <a:xfrm>
          <a:off x="4584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5605</xdr:rowOff>
    </xdr:from>
    <xdr:ext cx="405111" cy="259045"/>
    <xdr:sp macro="" textlink="">
      <xdr:nvSpPr>
        <xdr:cNvPr id="239" name="【公営住宅】&#10;有形固定資産減価償却率該当値テキスト"/>
        <xdr:cNvSpPr txBox="1"/>
      </xdr:nvSpPr>
      <xdr:spPr>
        <a:xfrm>
          <a:off x="4724400" y="1389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23876</xdr:rowOff>
    </xdr:from>
    <xdr:to>
      <xdr:col>5</xdr:col>
      <xdr:colOff>409575</xdr:colOff>
      <xdr:row>82</xdr:row>
      <xdr:rowOff>125476</xdr:rowOff>
    </xdr:to>
    <xdr:sp macro="" textlink="">
      <xdr:nvSpPr>
        <xdr:cNvPr id="240" name="円/楕円 239"/>
        <xdr:cNvSpPr/>
      </xdr:nvSpPr>
      <xdr:spPr>
        <a:xfrm>
          <a:off x="3746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33528</xdr:rowOff>
    </xdr:from>
    <xdr:to>
      <xdr:col>6</xdr:col>
      <xdr:colOff>511175</xdr:colOff>
      <xdr:row>82</xdr:row>
      <xdr:rowOff>74676</xdr:rowOff>
    </xdr:to>
    <xdr:cxnSp macro="">
      <xdr:nvCxnSpPr>
        <xdr:cNvPr id="241" name="直線コネクタ 240"/>
        <xdr:cNvCxnSpPr/>
      </xdr:nvCxnSpPr>
      <xdr:spPr>
        <a:xfrm flipV="1">
          <a:off x="3797300" y="140924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11447</xdr:rowOff>
    </xdr:from>
    <xdr:ext cx="405111" cy="259045"/>
    <xdr:sp macro="" textlink="">
      <xdr:nvSpPr>
        <xdr:cNvPr id="242" name="n_1ave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142003</xdr:rowOff>
    </xdr:from>
    <xdr:ext cx="405111" cy="259045"/>
    <xdr:sp macro="" textlink="">
      <xdr:nvSpPr>
        <xdr:cNvPr id="243" name="n_1mainValue【公営住宅】&#10;有形固定資産減価償却率"/>
        <xdr:cNvSpPr txBox="1"/>
      </xdr:nvSpPr>
      <xdr:spPr>
        <a:xfrm>
          <a:off x="3582043"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67" name="直線コネクタ 266"/>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68"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69" name="直線コネクタ 268"/>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70"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71" name="直線コネクタ 270"/>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143527</xdr:rowOff>
    </xdr:from>
    <xdr:ext cx="469744" cy="259045"/>
    <xdr:sp macro="" textlink="">
      <xdr:nvSpPr>
        <xdr:cNvPr id="272" name="【公営住宅】&#10;一人当たり面積平均値テキスト"/>
        <xdr:cNvSpPr txBox="1"/>
      </xdr:nvSpPr>
      <xdr:spPr>
        <a:xfrm>
          <a:off x="10566400" y="1403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73" name="フローチャート : 判断 272"/>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74" name="フローチャート : 判断 273"/>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166370</xdr:rowOff>
    </xdr:from>
    <xdr:to>
      <xdr:col>15</xdr:col>
      <xdr:colOff>231775</xdr:colOff>
      <xdr:row>85</xdr:row>
      <xdr:rowOff>96520</xdr:rowOff>
    </xdr:to>
    <xdr:sp macro="" textlink="">
      <xdr:nvSpPr>
        <xdr:cNvPr id="280" name="円/楕円 279"/>
        <xdr:cNvSpPr/>
      </xdr:nvSpPr>
      <xdr:spPr>
        <a:xfrm>
          <a:off x="10426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81297</xdr:rowOff>
    </xdr:from>
    <xdr:ext cx="469744" cy="259045"/>
    <xdr:sp macro="" textlink="">
      <xdr:nvSpPr>
        <xdr:cNvPr id="281" name="【公営住宅】&#10;一人当たり面積該当値テキスト"/>
        <xdr:cNvSpPr txBox="1"/>
      </xdr:nvSpPr>
      <xdr:spPr>
        <a:xfrm>
          <a:off x="10566400" y="1448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164464</xdr:rowOff>
    </xdr:from>
    <xdr:to>
      <xdr:col>14</xdr:col>
      <xdr:colOff>79375</xdr:colOff>
      <xdr:row>85</xdr:row>
      <xdr:rowOff>94614</xdr:rowOff>
    </xdr:to>
    <xdr:sp macro="" textlink="">
      <xdr:nvSpPr>
        <xdr:cNvPr id="282" name="円/楕円 281"/>
        <xdr:cNvSpPr/>
      </xdr:nvSpPr>
      <xdr:spPr>
        <a:xfrm>
          <a:off x="9588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43814</xdr:rowOff>
    </xdr:from>
    <xdr:to>
      <xdr:col>15</xdr:col>
      <xdr:colOff>180975</xdr:colOff>
      <xdr:row>85</xdr:row>
      <xdr:rowOff>45720</xdr:rowOff>
    </xdr:to>
    <xdr:cxnSp macro="">
      <xdr:nvCxnSpPr>
        <xdr:cNvPr id="283" name="直線コネクタ 282"/>
        <xdr:cNvCxnSpPr/>
      </xdr:nvCxnSpPr>
      <xdr:spPr>
        <a:xfrm>
          <a:off x="9639300" y="146170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154957</xdr:rowOff>
    </xdr:from>
    <xdr:ext cx="469744" cy="259045"/>
    <xdr:sp macro="" textlink="">
      <xdr:nvSpPr>
        <xdr:cNvPr id="284" name="n_1aveValue【公営住宅】&#10;一人当たり面積"/>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85741</xdr:rowOff>
    </xdr:from>
    <xdr:ext cx="469744" cy="259045"/>
    <xdr:sp macro="" textlink="">
      <xdr:nvSpPr>
        <xdr:cNvPr id="285" name="n_1mainValue【公営住宅】&#10;一人当たり面積"/>
        <xdr:cNvSpPr txBox="1"/>
      </xdr:nvSpPr>
      <xdr:spPr>
        <a:xfrm>
          <a:off x="93917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3" name="直線コネクタ 31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4" name="テキスト ボックス 31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5" name="直線コネクタ 31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6" name="テキスト ボックス 31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7" name="直線コネクタ 3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8" name="テキスト ボックス 3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9" name="直線コネクタ 31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0" name="テキスト ボックス 31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1" name="直線コネクタ 32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2" name="テキスト ボックス 32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4" name="テキスト ボックス 32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26" name="直線コネクタ 325"/>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27"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28" name="直線コネクタ 327"/>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29"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30" name="直線コネクタ 329"/>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2557</xdr:rowOff>
    </xdr:from>
    <xdr:ext cx="405111" cy="259045"/>
    <xdr:sp macro="" textlink="">
      <xdr:nvSpPr>
        <xdr:cNvPr id="331" name="【認定こども園・幼稚園・保育所】&#10;有形固定資産減価償却率平均値テキスト"/>
        <xdr:cNvSpPr txBox="1"/>
      </xdr:nvSpPr>
      <xdr:spPr>
        <a:xfrm>
          <a:off x="16408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32" name="フローチャート : 判断 33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33" name="フローチャート : 判断 332"/>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44450</xdr:rowOff>
    </xdr:from>
    <xdr:to>
      <xdr:col>23</xdr:col>
      <xdr:colOff>568325</xdr:colOff>
      <xdr:row>40</xdr:row>
      <xdr:rowOff>146050</xdr:rowOff>
    </xdr:to>
    <xdr:sp macro="" textlink="">
      <xdr:nvSpPr>
        <xdr:cNvPr id="339" name="円/楕円 338"/>
        <xdr:cNvSpPr/>
      </xdr:nvSpPr>
      <xdr:spPr>
        <a:xfrm>
          <a:off x="16268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22877</xdr:rowOff>
    </xdr:from>
    <xdr:ext cx="405111" cy="259045"/>
    <xdr:sp macro="" textlink="">
      <xdr:nvSpPr>
        <xdr:cNvPr id="340" name="【認定こども園・幼稚園・保育所】&#10;有形固定資産減価償却率該当値テキスト"/>
        <xdr:cNvSpPr txBox="1"/>
      </xdr:nvSpPr>
      <xdr:spPr>
        <a:xfrm>
          <a:off x="16408400"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139700</xdr:rowOff>
    </xdr:from>
    <xdr:to>
      <xdr:col>22</xdr:col>
      <xdr:colOff>415925</xdr:colOff>
      <xdr:row>41</xdr:row>
      <xdr:rowOff>69850</xdr:rowOff>
    </xdr:to>
    <xdr:sp macro="" textlink="">
      <xdr:nvSpPr>
        <xdr:cNvPr id="341" name="円/楕円 340"/>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95250</xdr:rowOff>
    </xdr:from>
    <xdr:to>
      <xdr:col>23</xdr:col>
      <xdr:colOff>517525</xdr:colOff>
      <xdr:row>41</xdr:row>
      <xdr:rowOff>19050</xdr:rowOff>
    </xdr:to>
    <xdr:cxnSp macro="">
      <xdr:nvCxnSpPr>
        <xdr:cNvPr id="342" name="直線コネクタ 341"/>
        <xdr:cNvCxnSpPr/>
      </xdr:nvCxnSpPr>
      <xdr:spPr>
        <a:xfrm flipV="1">
          <a:off x="15481300" y="6953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154957</xdr:rowOff>
    </xdr:from>
    <xdr:ext cx="405111" cy="259045"/>
    <xdr:sp macro="" textlink="">
      <xdr:nvSpPr>
        <xdr:cNvPr id="343" name="n_1aveValue【認定こども園・幼稚園・保育所】&#10;有形固定資産減価償却率"/>
        <xdr:cNvSpPr txBox="1"/>
      </xdr:nvSpPr>
      <xdr:spPr>
        <a:xfrm>
          <a:off x="15266043"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60977</xdr:rowOff>
    </xdr:from>
    <xdr:ext cx="405111" cy="259045"/>
    <xdr:sp macro="" textlink="">
      <xdr:nvSpPr>
        <xdr:cNvPr id="344" name="n_1mainValue【認定こども園・幼稚園・保育所】&#10;有形固定資産減価償却率"/>
        <xdr:cNvSpPr txBox="1"/>
      </xdr:nvSpPr>
      <xdr:spPr>
        <a:xfrm>
          <a:off x="15266043"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6" name="テキスト ボックス 3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8" name="テキスト ボックス 3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0" name="テキスト ボックス 3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2" name="テキスト ボックス 3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4" name="テキスト ボックス 3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68" name="直線コネクタ 367"/>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69"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70" name="直線コネクタ 369"/>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71"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72" name="直線コネクタ 371"/>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128287</xdr:rowOff>
    </xdr:from>
    <xdr:ext cx="469744" cy="259045"/>
    <xdr:sp macro="" textlink="">
      <xdr:nvSpPr>
        <xdr:cNvPr id="373" name="【認定こども園・幼稚園・保育所】&#10;一人当たり面積平均値テキスト"/>
        <xdr:cNvSpPr txBox="1"/>
      </xdr:nvSpPr>
      <xdr:spPr>
        <a:xfrm>
          <a:off x="22250400" y="630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74" name="フローチャート : 判断 373"/>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75" name="フローチャート : 判断 374"/>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128270</xdr:rowOff>
    </xdr:from>
    <xdr:to>
      <xdr:col>32</xdr:col>
      <xdr:colOff>238125</xdr:colOff>
      <xdr:row>40</xdr:row>
      <xdr:rowOff>58420</xdr:rowOff>
    </xdr:to>
    <xdr:sp macro="" textlink="">
      <xdr:nvSpPr>
        <xdr:cNvPr id="381" name="円/楕円 380"/>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106697</xdr:rowOff>
    </xdr:from>
    <xdr:ext cx="469744" cy="259045"/>
    <xdr:sp macro="" textlink="">
      <xdr:nvSpPr>
        <xdr:cNvPr id="382" name="【認定こども園・幼稚園・保育所】&#10;一人当たり面積該当値テキスト"/>
        <xdr:cNvSpPr txBox="1"/>
      </xdr:nvSpPr>
      <xdr:spPr>
        <a:xfrm>
          <a:off x="222504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128270</xdr:rowOff>
    </xdr:from>
    <xdr:to>
      <xdr:col>31</xdr:col>
      <xdr:colOff>85725</xdr:colOff>
      <xdr:row>40</xdr:row>
      <xdr:rowOff>58420</xdr:rowOff>
    </xdr:to>
    <xdr:sp macro="" textlink="">
      <xdr:nvSpPr>
        <xdr:cNvPr id="383" name="円/楕円 382"/>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7620</xdr:rowOff>
    </xdr:from>
    <xdr:to>
      <xdr:col>32</xdr:col>
      <xdr:colOff>187325</xdr:colOff>
      <xdr:row>40</xdr:row>
      <xdr:rowOff>7620</xdr:rowOff>
    </xdr:to>
    <xdr:cxnSp macro="">
      <xdr:nvCxnSpPr>
        <xdr:cNvPr id="384" name="直線コネクタ 383"/>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128287</xdr:rowOff>
    </xdr:from>
    <xdr:ext cx="469744" cy="259045"/>
    <xdr:sp macro="" textlink="">
      <xdr:nvSpPr>
        <xdr:cNvPr id="385"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49547</xdr:rowOff>
    </xdr:from>
    <xdr:ext cx="469744" cy="259045"/>
    <xdr:sp macro="" textlink="">
      <xdr:nvSpPr>
        <xdr:cNvPr id="386"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11" name="直線コネクタ 410"/>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12"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13" name="直線コネクタ 412"/>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14"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15" name="直線コネクタ 414"/>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416"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17" name="フローチャート : 判断 416"/>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18" name="フローチャート : 判断 417"/>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93980</xdr:rowOff>
    </xdr:from>
    <xdr:to>
      <xdr:col>23</xdr:col>
      <xdr:colOff>568325</xdr:colOff>
      <xdr:row>57</xdr:row>
      <xdr:rowOff>24130</xdr:rowOff>
    </xdr:to>
    <xdr:sp macro="" textlink="">
      <xdr:nvSpPr>
        <xdr:cNvPr id="424" name="円/楕円 423"/>
        <xdr:cNvSpPr/>
      </xdr:nvSpPr>
      <xdr:spPr>
        <a:xfrm>
          <a:off x="16268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116857</xdr:rowOff>
    </xdr:from>
    <xdr:ext cx="405111" cy="259045"/>
    <xdr:sp macro="" textlink="">
      <xdr:nvSpPr>
        <xdr:cNvPr id="425" name="【学校施設】&#10;有形固定資産減価償却率該当値テキスト"/>
        <xdr:cNvSpPr txBox="1"/>
      </xdr:nvSpPr>
      <xdr:spPr>
        <a:xfrm>
          <a:off x="164084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120650</xdr:rowOff>
    </xdr:from>
    <xdr:to>
      <xdr:col>22</xdr:col>
      <xdr:colOff>415925</xdr:colOff>
      <xdr:row>57</xdr:row>
      <xdr:rowOff>50800</xdr:rowOff>
    </xdr:to>
    <xdr:sp macro="" textlink="">
      <xdr:nvSpPr>
        <xdr:cNvPr id="426" name="円/楕円 425"/>
        <xdr:cNvSpPr/>
      </xdr:nvSpPr>
      <xdr:spPr>
        <a:xfrm>
          <a:off x="15430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144780</xdr:rowOff>
    </xdr:from>
    <xdr:to>
      <xdr:col>23</xdr:col>
      <xdr:colOff>517525</xdr:colOff>
      <xdr:row>57</xdr:row>
      <xdr:rowOff>0</xdr:rowOff>
    </xdr:to>
    <xdr:cxnSp macro="">
      <xdr:nvCxnSpPr>
        <xdr:cNvPr id="427" name="直線コネクタ 426"/>
        <xdr:cNvCxnSpPr/>
      </xdr:nvCxnSpPr>
      <xdr:spPr>
        <a:xfrm flipV="1">
          <a:off x="15481300" y="9745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11447</xdr:rowOff>
    </xdr:from>
    <xdr:ext cx="405111" cy="259045"/>
    <xdr:sp macro="" textlink="">
      <xdr:nvSpPr>
        <xdr:cNvPr id="428" name="n_1aveValue【学校施設】&#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67327</xdr:rowOff>
    </xdr:from>
    <xdr:ext cx="405111" cy="259045"/>
    <xdr:sp macro="" textlink="">
      <xdr:nvSpPr>
        <xdr:cNvPr id="429" name="n_1mainValue【学校施設】&#10;有形固定資産減価償却率"/>
        <xdr:cNvSpPr txBox="1"/>
      </xdr:nvSpPr>
      <xdr:spPr>
        <a:xfrm>
          <a:off x="15266043"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56" name="直線コネクタ 455"/>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57"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58" name="直線コネクタ 457"/>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59"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60" name="直線コネクタ 459"/>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35758</xdr:rowOff>
    </xdr:from>
    <xdr:ext cx="469744" cy="259045"/>
    <xdr:sp macro="" textlink="">
      <xdr:nvSpPr>
        <xdr:cNvPr id="461" name="【学校施設】&#10;一人当たり面積平均値テキスト"/>
        <xdr:cNvSpPr txBox="1"/>
      </xdr:nvSpPr>
      <xdr:spPr>
        <a:xfrm>
          <a:off x="22250400" y="10494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62" name="フローチャート : 判断 461"/>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63" name="フローチャート : 判断 462"/>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150041</xdr:rowOff>
    </xdr:from>
    <xdr:to>
      <xdr:col>32</xdr:col>
      <xdr:colOff>238125</xdr:colOff>
      <xdr:row>64</xdr:row>
      <xdr:rowOff>80191</xdr:rowOff>
    </xdr:to>
    <xdr:sp macro="" textlink="">
      <xdr:nvSpPr>
        <xdr:cNvPr id="469" name="円/楕円 468"/>
        <xdr:cNvSpPr/>
      </xdr:nvSpPr>
      <xdr:spPr>
        <a:xfrm>
          <a:off x="22110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64968</xdr:rowOff>
    </xdr:from>
    <xdr:ext cx="469744" cy="259045"/>
    <xdr:sp macro="" textlink="">
      <xdr:nvSpPr>
        <xdr:cNvPr id="470" name="【学校施設】&#10;一人当たり面積該当値テキスト"/>
        <xdr:cNvSpPr txBox="1"/>
      </xdr:nvSpPr>
      <xdr:spPr>
        <a:xfrm>
          <a:off x="22250400" y="1086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146776</xdr:rowOff>
    </xdr:from>
    <xdr:to>
      <xdr:col>31</xdr:col>
      <xdr:colOff>85725</xdr:colOff>
      <xdr:row>64</xdr:row>
      <xdr:rowOff>76926</xdr:rowOff>
    </xdr:to>
    <xdr:sp macro="" textlink="">
      <xdr:nvSpPr>
        <xdr:cNvPr id="471" name="円/楕円 470"/>
        <xdr:cNvSpPr/>
      </xdr:nvSpPr>
      <xdr:spPr>
        <a:xfrm>
          <a:off x="21272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26126</xdr:rowOff>
    </xdr:from>
    <xdr:to>
      <xdr:col>32</xdr:col>
      <xdr:colOff>187325</xdr:colOff>
      <xdr:row>64</xdr:row>
      <xdr:rowOff>29391</xdr:rowOff>
    </xdr:to>
    <xdr:cxnSp macro="">
      <xdr:nvCxnSpPr>
        <xdr:cNvPr id="472" name="直線コネクタ 471"/>
        <xdr:cNvCxnSpPr/>
      </xdr:nvCxnSpPr>
      <xdr:spPr>
        <a:xfrm>
          <a:off x="21323300" y="109989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86921</xdr:rowOff>
    </xdr:from>
    <xdr:ext cx="469744" cy="259045"/>
    <xdr:sp macro="" textlink="">
      <xdr:nvSpPr>
        <xdr:cNvPr id="473" name="n_1aveValue【学校施設】&#10;一人当たり面積"/>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68053</xdr:rowOff>
    </xdr:from>
    <xdr:ext cx="469744" cy="259045"/>
    <xdr:sp macro="" textlink="">
      <xdr:nvSpPr>
        <xdr:cNvPr id="474" name="n_1mainValue【学校施設】&#10;一人当たり面積"/>
        <xdr:cNvSpPr txBox="1"/>
      </xdr:nvSpPr>
      <xdr:spPr>
        <a:xfrm>
          <a:off x="210757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5" name="テキスト ボックス 4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6" name="直線コネクタ 48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7" name="テキスト ボックス 48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8" name="直線コネクタ 48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9" name="テキスト ボックス 48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0" name="直線コネクタ 48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1" name="テキスト ボックス 49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2" name="直線コネクタ 49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3" name="テキスト ボックス 49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97" name="直線コネクタ 496"/>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98"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99" name="直線コネクタ 498"/>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500"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501" name="直線コネクタ 500"/>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502"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03" name="フローチャート : 判断 502"/>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504" name="フローチャート : 判断 503"/>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17018</xdr:rowOff>
    </xdr:from>
    <xdr:to>
      <xdr:col>23</xdr:col>
      <xdr:colOff>568325</xdr:colOff>
      <xdr:row>79</xdr:row>
      <xdr:rowOff>118618</xdr:rowOff>
    </xdr:to>
    <xdr:sp macro="" textlink="">
      <xdr:nvSpPr>
        <xdr:cNvPr id="510" name="円/楕円 509"/>
        <xdr:cNvSpPr/>
      </xdr:nvSpPr>
      <xdr:spPr>
        <a:xfrm>
          <a:off x="162687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39895</xdr:rowOff>
    </xdr:from>
    <xdr:ext cx="405111" cy="259045"/>
    <xdr:sp macro="" textlink="">
      <xdr:nvSpPr>
        <xdr:cNvPr id="511" name="【児童館】&#10;有形固定資産減価償却率該当値テキスト"/>
        <xdr:cNvSpPr txBox="1"/>
      </xdr:nvSpPr>
      <xdr:spPr>
        <a:xfrm>
          <a:off x="16408400" y="1341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37592</xdr:rowOff>
    </xdr:from>
    <xdr:to>
      <xdr:col>22</xdr:col>
      <xdr:colOff>415925</xdr:colOff>
      <xdr:row>79</xdr:row>
      <xdr:rowOff>139192</xdr:rowOff>
    </xdr:to>
    <xdr:sp macro="" textlink="">
      <xdr:nvSpPr>
        <xdr:cNvPr id="512" name="円/楕円 511"/>
        <xdr:cNvSpPr/>
      </xdr:nvSpPr>
      <xdr:spPr>
        <a:xfrm>
          <a:off x="154305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67818</xdr:rowOff>
    </xdr:from>
    <xdr:to>
      <xdr:col>23</xdr:col>
      <xdr:colOff>517525</xdr:colOff>
      <xdr:row>79</xdr:row>
      <xdr:rowOff>88392</xdr:rowOff>
    </xdr:to>
    <xdr:cxnSp macro="">
      <xdr:nvCxnSpPr>
        <xdr:cNvPr id="513" name="直線コネクタ 512"/>
        <xdr:cNvCxnSpPr/>
      </xdr:nvCxnSpPr>
      <xdr:spPr>
        <a:xfrm flipV="1">
          <a:off x="15481300" y="136123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77740</xdr:rowOff>
    </xdr:from>
    <xdr:ext cx="405111" cy="259045"/>
    <xdr:sp macro="" textlink="">
      <xdr:nvSpPr>
        <xdr:cNvPr id="514" name="n_1aveValue【児童館】&#10;有形固定資産減価償却率"/>
        <xdr:cNvSpPr txBox="1"/>
      </xdr:nvSpPr>
      <xdr:spPr>
        <a:xfrm>
          <a:off x="15266043"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155719</xdr:rowOff>
    </xdr:from>
    <xdr:ext cx="405111" cy="259045"/>
    <xdr:sp macro="" textlink="">
      <xdr:nvSpPr>
        <xdr:cNvPr id="515" name="n_1mainValue【児童館】&#10;有形固定資産減価償却率"/>
        <xdr:cNvSpPr txBox="1"/>
      </xdr:nvSpPr>
      <xdr:spPr>
        <a:xfrm>
          <a:off x="15266043"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6" name="直線コネクタ 5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7" name="テキスト ボックス 5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8" name="直線コネクタ 5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9" name="テキスト ボックス 5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0" name="直線コネクタ 5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1" name="テキスト ボックス 5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2" name="直線コネクタ 5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3" name="テキスト ボックス 5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4" name="直線コネクタ 5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5" name="テキスト ボックス 5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39" name="直線コネクタ 538"/>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40"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41" name="直線コネクタ 54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42"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43" name="直線コネクタ 542"/>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544" name="【児童館】&#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45" name="フローチャート : 判断 54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46" name="フローチャート : 判断 545"/>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63500</xdr:rowOff>
    </xdr:from>
    <xdr:to>
      <xdr:col>32</xdr:col>
      <xdr:colOff>238125</xdr:colOff>
      <xdr:row>84</xdr:row>
      <xdr:rowOff>165100</xdr:rowOff>
    </xdr:to>
    <xdr:sp macro="" textlink="">
      <xdr:nvSpPr>
        <xdr:cNvPr id="552" name="円/楕円 551"/>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41927</xdr:rowOff>
    </xdr:from>
    <xdr:ext cx="469744" cy="259045"/>
    <xdr:sp macro="" textlink="">
      <xdr:nvSpPr>
        <xdr:cNvPr id="553" name="【児童館】&#10;一人当たり面積該当値テキスト"/>
        <xdr:cNvSpPr txBox="1"/>
      </xdr:nvSpPr>
      <xdr:spPr>
        <a:xfrm>
          <a:off x="222504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63500</xdr:rowOff>
    </xdr:from>
    <xdr:to>
      <xdr:col>31</xdr:col>
      <xdr:colOff>85725</xdr:colOff>
      <xdr:row>84</xdr:row>
      <xdr:rowOff>165100</xdr:rowOff>
    </xdr:to>
    <xdr:sp macro="" textlink="">
      <xdr:nvSpPr>
        <xdr:cNvPr id="554" name="円/楕円 553"/>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114300</xdr:rowOff>
    </xdr:from>
    <xdr:to>
      <xdr:col>32</xdr:col>
      <xdr:colOff>187325</xdr:colOff>
      <xdr:row>84</xdr:row>
      <xdr:rowOff>114300</xdr:rowOff>
    </xdr:to>
    <xdr:cxnSp macro="">
      <xdr:nvCxnSpPr>
        <xdr:cNvPr id="555" name="直線コネクタ 554"/>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86377</xdr:rowOff>
    </xdr:from>
    <xdr:ext cx="469744" cy="259045"/>
    <xdr:sp macro="" textlink="">
      <xdr:nvSpPr>
        <xdr:cNvPr id="556"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156227</xdr:rowOff>
    </xdr:from>
    <xdr:ext cx="469744" cy="259045"/>
    <xdr:sp macro="" textlink="">
      <xdr:nvSpPr>
        <xdr:cNvPr id="557"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84" name="直線コネクタ 583"/>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85"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86" name="直線コネクタ 58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87"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88" name="直線コネクタ 587"/>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138084</xdr:rowOff>
    </xdr:from>
    <xdr:ext cx="405111" cy="259045"/>
    <xdr:sp macro="" textlink="">
      <xdr:nvSpPr>
        <xdr:cNvPr id="589" name="【公民館】&#10;有形固定資産減価償却率平均値テキスト"/>
        <xdr:cNvSpPr txBox="1"/>
      </xdr:nvSpPr>
      <xdr:spPr>
        <a:xfrm>
          <a:off x="16408400" y="1796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90" name="フローチャート : 判断 589"/>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91" name="フローチャート : 判断 590"/>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105411</xdr:rowOff>
    </xdr:from>
    <xdr:to>
      <xdr:col>23</xdr:col>
      <xdr:colOff>568325</xdr:colOff>
      <xdr:row>108</xdr:row>
      <xdr:rowOff>35561</xdr:rowOff>
    </xdr:to>
    <xdr:sp macro="" textlink="">
      <xdr:nvSpPr>
        <xdr:cNvPr id="597" name="円/楕円 596"/>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20338</xdr:rowOff>
    </xdr:from>
    <xdr:ext cx="405111" cy="259045"/>
    <xdr:sp macro="" textlink="">
      <xdr:nvSpPr>
        <xdr:cNvPr id="598" name="【公民館】&#10;有形固定資産減価償却率該当値テキスト"/>
        <xdr:cNvSpPr txBox="1"/>
      </xdr:nvSpPr>
      <xdr:spPr>
        <a:xfrm>
          <a:off x="16408400"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164193</xdr:rowOff>
    </xdr:from>
    <xdr:to>
      <xdr:col>22</xdr:col>
      <xdr:colOff>415925</xdr:colOff>
      <xdr:row>108</xdr:row>
      <xdr:rowOff>94343</xdr:rowOff>
    </xdr:to>
    <xdr:sp macro="" textlink="">
      <xdr:nvSpPr>
        <xdr:cNvPr id="599" name="円/楕円 598"/>
        <xdr:cNvSpPr/>
      </xdr:nvSpPr>
      <xdr:spPr>
        <a:xfrm>
          <a:off x="15430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156211</xdr:rowOff>
    </xdr:from>
    <xdr:to>
      <xdr:col>23</xdr:col>
      <xdr:colOff>517525</xdr:colOff>
      <xdr:row>108</xdr:row>
      <xdr:rowOff>43543</xdr:rowOff>
    </xdr:to>
    <xdr:cxnSp macro="">
      <xdr:nvCxnSpPr>
        <xdr:cNvPr id="600" name="直線コネクタ 599"/>
        <xdr:cNvCxnSpPr/>
      </xdr:nvCxnSpPr>
      <xdr:spPr>
        <a:xfrm flipV="1">
          <a:off x="15481300" y="18501361"/>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81478</xdr:rowOff>
    </xdr:from>
    <xdr:ext cx="405111" cy="259045"/>
    <xdr:sp macro="" textlink="">
      <xdr:nvSpPr>
        <xdr:cNvPr id="601" name="n_1aveValue【公民館】&#10;有形固定資産減価償却率"/>
        <xdr:cNvSpPr txBox="1"/>
      </xdr:nvSpPr>
      <xdr:spPr>
        <a:xfrm>
          <a:off x="15266043"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85470</xdr:rowOff>
    </xdr:from>
    <xdr:ext cx="405111" cy="259045"/>
    <xdr:sp macro="" textlink="">
      <xdr:nvSpPr>
        <xdr:cNvPr id="602" name="n_1mainValue【公民館】&#10;有形固定資産減価償却率"/>
        <xdr:cNvSpPr txBox="1"/>
      </xdr:nvSpPr>
      <xdr:spPr>
        <a:xfrm>
          <a:off x="15266043"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3811</xdr:rowOff>
    </xdr:from>
    <xdr:to>
      <xdr:col>32</xdr:col>
      <xdr:colOff>186689</xdr:colOff>
      <xdr:row>107</xdr:row>
      <xdr:rowOff>110489</xdr:rowOff>
    </xdr:to>
    <xdr:cxnSp macro="">
      <xdr:nvCxnSpPr>
        <xdr:cNvPr id="626" name="直線コネクタ 625"/>
        <xdr:cNvCxnSpPr/>
      </xdr:nvCxnSpPr>
      <xdr:spPr>
        <a:xfrm flipV="1">
          <a:off x="22160864" y="17320261"/>
          <a:ext cx="0" cy="113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27"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28" name="直線コネクタ 627"/>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121938</xdr:rowOff>
    </xdr:from>
    <xdr:ext cx="469744" cy="259045"/>
    <xdr:sp macro="" textlink="">
      <xdr:nvSpPr>
        <xdr:cNvPr id="629" name="【公民館】&#10;一人当たり面積最大値テキスト"/>
        <xdr:cNvSpPr txBox="1"/>
      </xdr:nvSpPr>
      <xdr:spPr>
        <a:xfrm>
          <a:off x="222504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101</xdr:row>
      <xdr:rowOff>3811</xdr:rowOff>
    </xdr:from>
    <xdr:to>
      <xdr:col>32</xdr:col>
      <xdr:colOff>276225</xdr:colOff>
      <xdr:row>101</xdr:row>
      <xdr:rowOff>3811</xdr:rowOff>
    </xdr:to>
    <xdr:cxnSp macro="">
      <xdr:nvCxnSpPr>
        <xdr:cNvPr id="630" name="直線コネクタ 629"/>
        <xdr:cNvCxnSpPr/>
      </xdr:nvCxnSpPr>
      <xdr:spPr>
        <a:xfrm>
          <a:off x="22072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110507</xdr:rowOff>
    </xdr:from>
    <xdr:ext cx="469744" cy="259045"/>
    <xdr:sp macro="" textlink="">
      <xdr:nvSpPr>
        <xdr:cNvPr id="631" name="【公民館】&#10;一人当たり面積平均値テキスト"/>
        <xdr:cNvSpPr txBox="1"/>
      </xdr:nvSpPr>
      <xdr:spPr>
        <a:xfrm>
          <a:off x="22250400" y="1794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132080</xdr:rowOff>
    </xdr:from>
    <xdr:to>
      <xdr:col>32</xdr:col>
      <xdr:colOff>238125</xdr:colOff>
      <xdr:row>105</xdr:row>
      <xdr:rowOff>62230</xdr:rowOff>
    </xdr:to>
    <xdr:sp macro="" textlink="">
      <xdr:nvSpPr>
        <xdr:cNvPr id="632" name="フローチャート : 判断 631"/>
        <xdr:cNvSpPr/>
      </xdr:nvSpPr>
      <xdr:spPr>
        <a:xfrm>
          <a:off x="22110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86361</xdr:rowOff>
    </xdr:from>
    <xdr:to>
      <xdr:col>31</xdr:col>
      <xdr:colOff>85725</xdr:colOff>
      <xdr:row>105</xdr:row>
      <xdr:rowOff>16511</xdr:rowOff>
    </xdr:to>
    <xdr:sp macro="" textlink="">
      <xdr:nvSpPr>
        <xdr:cNvPr id="633" name="フローチャート : 判断 632"/>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124461</xdr:rowOff>
    </xdr:from>
    <xdr:to>
      <xdr:col>32</xdr:col>
      <xdr:colOff>238125</xdr:colOff>
      <xdr:row>101</xdr:row>
      <xdr:rowOff>54611</xdr:rowOff>
    </xdr:to>
    <xdr:sp macro="" textlink="">
      <xdr:nvSpPr>
        <xdr:cNvPr id="639" name="円/楕円 638"/>
        <xdr:cNvSpPr/>
      </xdr:nvSpPr>
      <xdr:spPr>
        <a:xfrm>
          <a:off x="221107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77488</xdr:rowOff>
    </xdr:from>
    <xdr:ext cx="469744" cy="259045"/>
    <xdr:sp macro="" textlink="">
      <xdr:nvSpPr>
        <xdr:cNvPr id="640" name="【公民館】&#10;一人当たり面積該当値テキスト"/>
        <xdr:cNvSpPr txBox="1"/>
      </xdr:nvSpPr>
      <xdr:spPr>
        <a:xfrm>
          <a:off x="22250400" y="172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116839</xdr:rowOff>
    </xdr:from>
    <xdr:to>
      <xdr:col>31</xdr:col>
      <xdr:colOff>85725</xdr:colOff>
      <xdr:row>101</xdr:row>
      <xdr:rowOff>46989</xdr:rowOff>
    </xdr:to>
    <xdr:sp macro="" textlink="">
      <xdr:nvSpPr>
        <xdr:cNvPr id="641" name="円/楕円 640"/>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167639</xdr:rowOff>
    </xdr:from>
    <xdr:to>
      <xdr:col>32</xdr:col>
      <xdr:colOff>187325</xdr:colOff>
      <xdr:row>101</xdr:row>
      <xdr:rowOff>3811</xdr:rowOff>
    </xdr:to>
    <xdr:cxnSp macro="">
      <xdr:nvCxnSpPr>
        <xdr:cNvPr id="642" name="直線コネクタ 641"/>
        <xdr:cNvCxnSpPr/>
      </xdr:nvCxnSpPr>
      <xdr:spPr>
        <a:xfrm>
          <a:off x="21323300" y="17312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7638</xdr:rowOff>
    </xdr:from>
    <xdr:ext cx="469744" cy="259045"/>
    <xdr:sp macro="" textlink="">
      <xdr:nvSpPr>
        <xdr:cNvPr id="643" name="n_1aveValue【公民館】&#10;一人当たり面積"/>
        <xdr:cNvSpPr txBox="1"/>
      </xdr:nvSpPr>
      <xdr:spPr>
        <a:xfrm>
          <a:off x="210757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63516</xdr:rowOff>
    </xdr:from>
    <xdr:ext cx="469744" cy="259045"/>
    <xdr:sp macro="" textlink="">
      <xdr:nvSpPr>
        <xdr:cNvPr id="644" name="n_1mainValue【公民館】&#10;一人当たり面積"/>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橋りょう・トンネル」、「公営住宅」、「学校施設」、「児童館」、「庁舎」であり、この中で特に高くなっているのは、「橋りょう・トンネル」である。</a:t>
          </a:r>
        </a:p>
        <a:p>
          <a:r>
            <a:rPr kumimoji="1" lang="ja-JP" altLang="en-US" sz="1300">
              <a:latin typeface="ＭＳ Ｐゴシック"/>
            </a:rPr>
            <a:t>　「橋りょう・トンネル」については、橋梁長寿命化計画に基づき、計画的に点検・診断を実施しており、この結果に基づき、平成</a:t>
          </a:r>
          <a:r>
            <a:rPr kumimoji="1" lang="en-US" altLang="ja-JP" sz="1300">
              <a:latin typeface="ＭＳ Ｐゴシック"/>
            </a:rPr>
            <a:t>30</a:t>
          </a:r>
          <a:r>
            <a:rPr kumimoji="1" lang="ja-JP" altLang="en-US" sz="1300">
              <a:latin typeface="ＭＳ Ｐゴシック"/>
            </a:rPr>
            <a:t>年度においては予算を重点的に配分し、４橋の長寿命化工事を実施する。また、今後も継続的に点検を実施し、管理していく。その他の各施設についても、公共施設等総合管理計画に基づき適切に管理していく。</a:t>
          </a:r>
        </a:p>
        <a:p>
          <a:r>
            <a:rPr kumimoji="1" lang="ja-JP" altLang="en-US" sz="1300">
              <a:latin typeface="ＭＳ Ｐゴシック"/>
            </a:rPr>
            <a:t>　一方、有形固定資産減価償却率が低い施設は、「道路」、「図書館」、「一般廃棄物処理施設」、「福祉施設」であり、この中で特に低いのが、「図書館」及び「福祉施設」である。</a:t>
          </a:r>
        </a:p>
        <a:p>
          <a:r>
            <a:rPr kumimoji="1" lang="ja-JP" altLang="en-US" sz="1300">
              <a:latin typeface="ＭＳ Ｐゴシック"/>
            </a:rPr>
            <a:t>　「図書館」については、平成</a:t>
          </a:r>
          <a:r>
            <a:rPr kumimoji="1" lang="en-US" altLang="ja-JP" sz="1300">
              <a:latin typeface="ＭＳ Ｐゴシック"/>
            </a:rPr>
            <a:t>21</a:t>
          </a:r>
          <a:r>
            <a:rPr kumimoji="1" lang="ja-JP" altLang="en-US" sz="1300">
              <a:latin typeface="ＭＳ Ｐゴシック"/>
            </a:rPr>
            <a:t>年度に取得した資産の取得価額が図書館全体に占める割合が高く、比率を下げる要因となっている。また、「福祉施設」について、比率が低いこと及び前年度比減となっている要因は、平成</a:t>
          </a:r>
          <a:r>
            <a:rPr kumimoji="1" lang="en-US" altLang="ja-JP" sz="1300">
              <a:latin typeface="ＭＳ Ｐゴシック"/>
            </a:rPr>
            <a:t>28</a:t>
          </a:r>
          <a:r>
            <a:rPr kumimoji="1" lang="ja-JP" altLang="en-US" sz="1300">
              <a:latin typeface="ＭＳ Ｐゴシック"/>
            </a:rPr>
            <a:t>年度に新築した「所沢市こどもと福祉の未来館」の取得価額約</a:t>
          </a:r>
          <a:r>
            <a:rPr kumimoji="1" lang="en-US" altLang="ja-JP" sz="1300">
              <a:latin typeface="ＭＳ Ｐゴシック"/>
            </a:rPr>
            <a:t>25</a:t>
          </a:r>
          <a:r>
            <a:rPr kumimoji="1" lang="ja-JP" altLang="en-US" sz="1300">
              <a:latin typeface="ＭＳ Ｐゴシック"/>
            </a:rPr>
            <a:t>億円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343,993
339,293
72.11
105,566,057
101,940,208
3,077,218
58,635,298
58,572,451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23512</xdr:rowOff>
    </xdr:from>
    <xdr:ext cx="405111" cy="259045"/>
    <xdr:sp macro="" textlink="">
      <xdr:nvSpPr>
        <xdr:cNvPr id="62" name="【図書館】&#10;有形固定資産減価償却率平均値テキスト"/>
        <xdr:cNvSpPr txBox="1"/>
      </xdr:nvSpPr>
      <xdr:spPr>
        <a:xfrm>
          <a:off x="4724400" y="6710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128270</xdr:rowOff>
    </xdr:from>
    <xdr:to>
      <xdr:col>6</xdr:col>
      <xdr:colOff>561975</xdr:colOff>
      <xdr:row>42</xdr:row>
      <xdr:rowOff>58420</xdr:rowOff>
    </xdr:to>
    <xdr:sp macro="" textlink="">
      <xdr:nvSpPr>
        <xdr:cNvPr id="70" name="円/楕円 69"/>
        <xdr:cNvSpPr/>
      </xdr:nvSpPr>
      <xdr:spPr>
        <a:xfrm>
          <a:off x="4584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43197</xdr:rowOff>
    </xdr:from>
    <xdr:ext cx="405111" cy="259045"/>
    <xdr:sp macro="" textlink="">
      <xdr:nvSpPr>
        <xdr:cNvPr id="71" name="【図書館】&#10;有形固定資産減価償却率該当値テキスト"/>
        <xdr:cNvSpPr txBox="1"/>
      </xdr:nvSpPr>
      <xdr:spPr>
        <a:xfrm>
          <a:off x="47244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168275</xdr:rowOff>
    </xdr:from>
    <xdr:to>
      <xdr:col>5</xdr:col>
      <xdr:colOff>409575</xdr:colOff>
      <xdr:row>42</xdr:row>
      <xdr:rowOff>98425</xdr:rowOff>
    </xdr:to>
    <xdr:sp macro="" textlink="">
      <xdr:nvSpPr>
        <xdr:cNvPr id="72" name="円/楕円 71"/>
        <xdr:cNvSpPr/>
      </xdr:nvSpPr>
      <xdr:spPr>
        <a:xfrm>
          <a:off x="3746500" y="71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42</xdr:row>
      <xdr:rowOff>7620</xdr:rowOff>
    </xdr:from>
    <xdr:to>
      <xdr:col>6</xdr:col>
      <xdr:colOff>511175</xdr:colOff>
      <xdr:row>42</xdr:row>
      <xdr:rowOff>47625</xdr:rowOff>
    </xdr:to>
    <xdr:cxnSp macro="">
      <xdr:nvCxnSpPr>
        <xdr:cNvPr id="73" name="直線コネクタ 72"/>
        <xdr:cNvCxnSpPr/>
      </xdr:nvCxnSpPr>
      <xdr:spPr>
        <a:xfrm flipV="1">
          <a:off x="3797300" y="72085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8272</xdr:rowOff>
    </xdr:from>
    <xdr:ext cx="405111" cy="259045"/>
    <xdr:sp macro="" textlink="">
      <xdr:nvSpPr>
        <xdr:cNvPr id="74"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89552</xdr:rowOff>
    </xdr:from>
    <xdr:ext cx="405111" cy="259045"/>
    <xdr:sp macro="" textlink="">
      <xdr:nvSpPr>
        <xdr:cNvPr id="75" name="n_1mainValue【図書館】&#10;有形固定資産減価償却率"/>
        <xdr:cNvSpPr txBox="1"/>
      </xdr:nvSpPr>
      <xdr:spPr>
        <a:xfrm>
          <a:off x="3582043" y="729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8" name="直線コネクタ 97"/>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1"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2" name="直線コネクタ 10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3"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4" name="フローチャート : 判断 103"/>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13970</xdr:rowOff>
    </xdr:from>
    <xdr:to>
      <xdr:col>15</xdr:col>
      <xdr:colOff>231775</xdr:colOff>
      <xdr:row>39</xdr:row>
      <xdr:rowOff>115570</xdr:rowOff>
    </xdr:to>
    <xdr:sp macro="" textlink="">
      <xdr:nvSpPr>
        <xdr:cNvPr id="111" name="円/楕円 110"/>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163847</xdr:rowOff>
    </xdr:from>
    <xdr:ext cx="469744" cy="259045"/>
    <xdr:sp macro="" textlink="">
      <xdr:nvSpPr>
        <xdr:cNvPr id="112" name="【図書館】&#10;一人当たり面積該当値テキスト"/>
        <xdr:cNvSpPr txBox="1"/>
      </xdr:nvSpPr>
      <xdr:spPr>
        <a:xfrm>
          <a:off x="105664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13970</xdr:rowOff>
    </xdr:from>
    <xdr:to>
      <xdr:col>14</xdr:col>
      <xdr:colOff>79375</xdr:colOff>
      <xdr:row>39</xdr:row>
      <xdr:rowOff>115570</xdr:rowOff>
    </xdr:to>
    <xdr:sp macro="" textlink="">
      <xdr:nvSpPr>
        <xdr:cNvPr id="113" name="円/楕円 112"/>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64770</xdr:rowOff>
    </xdr:from>
    <xdr:to>
      <xdr:col>15</xdr:col>
      <xdr:colOff>180975</xdr:colOff>
      <xdr:row>39</xdr:row>
      <xdr:rowOff>64770</xdr:rowOff>
    </xdr:to>
    <xdr:cxnSp macro="">
      <xdr:nvCxnSpPr>
        <xdr:cNvPr id="114" name="直線コネクタ 113"/>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29227</xdr:rowOff>
    </xdr:from>
    <xdr:ext cx="469744" cy="259045"/>
    <xdr:sp macro="" textlink="">
      <xdr:nvSpPr>
        <xdr:cNvPr id="115"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106697</xdr:rowOff>
    </xdr:from>
    <xdr:ext cx="469744" cy="259045"/>
    <xdr:sp macro="" textlink="">
      <xdr:nvSpPr>
        <xdr:cNvPr id="116"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43" name="直線コネクタ 142"/>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6"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7" name="直線コネクタ 14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8"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9" name="フローチャート : 判断 148"/>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50" name="フローチャート : 判断 14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86360</xdr:rowOff>
    </xdr:from>
    <xdr:to>
      <xdr:col>6</xdr:col>
      <xdr:colOff>561975</xdr:colOff>
      <xdr:row>59</xdr:row>
      <xdr:rowOff>16510</xdr:rowOff>
    </xdr:to>
    <xdr:sp macro="" textlink="">
      <xdr:nvSpPr>
        <xdr:cNvPr id="156" name="円/楕円 155"/>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109237</xdr:rowOff>
    </xdr:from>
    <xdr:ext cx="405111" cy="259045"/>
    <xdr:sp macro="" textlink="">
      <xdr:nvSpPr>
        <xdr:cNvPr id="157" name="【体育館・プール】&#10;有形固定資産減価償却率該当値テキスト"/>
        <xdr:cNvSpPr txBox="1"/>
      </xdr:nvSpPr>
      <xdr:spPr>
        <a:xfrm>
          <a:off x="47244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9616</xdr:rowOff>
    </xdr:from>
    <xdr:to>
      <xdr:col>5</xdr:col>
      <xdr:colOff>409575</xdr:colOff>
      <xdr:row>59</xdr:row>
      <xdr:rowOff>111216</xdr:rowOff>
    </xdr:to>
    <xdr:sp macro="" textlink="">
      <xdr:nvSpPr>
        <xdr:cNvPr id="158" name="円/楕円 157"/>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137160</xdr:rowOff>
    </xdr:from>
    <xdr:to>
      <xdr:col>6</xdr:col>
      <xdr:colOff>511175</xdr:colOff>
      <xdr:row>59</xdr:row>
      <xdr:rowOff>60416</xdr:rowOff>
    </xdr:to>
    <xdr:cxnSp macro="">
      <xdr:nvCxnSpPr>
        <xdr:cNvPr id="159" name="直線コネクタ 158"/>
        <xdr:cNvCxnSpPr/>
      </xdr:nvCxnSpPr>
      <xdr:spPr>
        <a:xfrm flipV="1">
          <a:off x="3797300" y="1008126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91820</xdr:rowOff>
    </xdr:from>
    <xdr:ext cx="405111" cy="259045"/>
    <xdr:sp macro="" textlink="">
      <xdr:nvSpPr>
        <xdr:cNvPr id="160" name="n_1aveValue【体育館・プール】&#10;有形固定資産減価償却率"/>
        <xdr:cNvSpPr txBox="1"/>
      </xdr:nvSpPr>
      <xdr:spPr>
        <a:xfrm>
          <a:off x="3582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102343</xdr:rowOff>
    </xdr:from>
    <xdr:ext cx="405111" cy="259045"/>
    <xdr:sp macro="" textlink="">
      <xdr:nvSpPr>
        <xdr:cNvPr id="161" name="n_1mainValue【体育館・プール】&#10;有形固定資産減価償却率"/>
        <xdr:cNvSpPr txBox="1"/>
      </xdr:nvSpPr>
      <xdr:spPr>
        <a:xfrm>
          <a:off x="3582043"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85" name="直線コネクタ 184"/>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86"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87" name="直線コネクタ 186"/>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88"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9" name="直線コネクタ 18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90"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91" name="フローチャート : 判断 190"/>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92" name="フローチャート : 判断 191"/>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143510</xdr:rowOff>
    </xdr:from>
    <xdr:to>
      <xdr:col>15</xdr:col>
      <xdr:colOff>231775</xdr:colOff>
      <xdr:row>56</xdr:row>
      <xdr:rowOff>73660</xdr:rowOff>
    </xdr:to>
    <xdr:sp macro="" textlink="">
      <xdr:nvSpPr>
        <xdr:cNvPr id="198" name="円/楕円 197"/>
        <xdr:cNvSpPr/>
      </xdr:nvSpPr>
      <xdr:spPr>
        <a:xfrm>
          <a:off x="10426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96537</xdr:rowOff>
    </xdr:from>
    <xdr:ext cx="469744" cy="259045"/>
    <xdr:sp macro="" textlink="">
      <xdr:nvSpPr>
        <xdr:cNvPr id="199" name="【体育館・プール】&#10;一人当たり面積該当値テキスト"/>
        <xdr:cNvSpPr txBox="1"/>
      </xdr:nvSpPr>
      <xdr:spPr>
        <a:xfrm>
          <a:off x="105664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139700</xdr:rowOff>
    </xdr:from>
    <xdr:to>
      <xdr:col>14</xdr:col>
      <xdr:colOff>79375</xdr:colOff>
      <xdr:row>56</xdr:row>
      <xdr:rowOff>69850</xdr:rowOff>
    </xdr:to>
    <xdr:sp macro="" textlink="">
      <xdr:nvSpPr>
        <xdr:cNvPr id="200" name="円/楕円 199"/>
        <xdr:cNvSpPr/>
      </xdr:nvSpPr>
      <xdr:spPr>
        <a:xfrm>
          <a:off x="9588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19050</xdr:rowOff>
    </xdr:from>
    <xdr:to>
      <xdr:col>15</xdr:col>
      <xdr:colOff>180975</xdr:colOff>
      <xdr:row>56</xdr:row>
      <xdr:rowOff>22860</xdr:rowOff>
    </xdr:to>
    <xdr:cxnSp macro="">
      <xdr:nvCxnSpPr>
        <xdr:cNvPr id="201" name="直線コネクタ 200"/>
        <xdr:cNvCxnSpPr/>
      </xdr:nvCxnSpPr>
      <xdr:spPr>
        <a:xfrm>
          <a:off x="9639300" y="9620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137177</xdr:rowOff>
    </xdr:from>
    <xdr:ext cx="469744" cy="259045"/>
    <xdr:sp macro="" textlink="">
      <xdr:nvSpPr>
        <xdr:cNvPr id="202" name="n_1aveValue【体育館・プール】&#10;一人当たり面積"/>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13</xdr:col>
      <xdr:colOff>466802</xdr:colOff>
      <xdr:row>54</xdr:row>
      <xdr:rowOff>86377</xdr:rowOff>
    </xdr:from>
    <xdr:ext cx="469744" cy="259045"/>
    <xdr:sp macro="" textlink="">
      <xdr:nvSpPr>
        <xdr:cNvPr id="203" name="n_1mainValue【体育館・プール】&#10;一人当たり面積"/>
        <xdr:cNvSpPr txBox="1"/>
      </xdr:nvSpPr>
      <xdr:spPr>
        <a:xfrm>
          <a:off x="9391727" y="934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2" name="テキスト ボックス 22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26" name="直線コネクタ 225"/>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27"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28" name="直線コネクタ 227"/>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29"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30" name="直線コネクタ 229"/>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71899</xdr:rowOff>
    </xdr:from>
    <xdr:ext cx="405111" cy="259045"/>
    <xdr:sp macro="" textlink="">
      <xdr:nvSpPr>
        <xdr:cNvPr id="231" name="【福祉施設】&#10;有形固定資産減価償却率平均値テキスト"/>
        <xdr:cNvSpPr txBox="1"/>
      </xdr:nvSpPr>
      <xdr:spPr>
        <a:xfrm>
          <a:off x="4724400" y="13959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32" name="フローチャート : 判断 231"/>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33" name="フローチャート : 判断 232"/>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51308</xdr:rowOff>
    </xdr:from>
    <xdr:to>
      <xdr:col>6</xdr:col>
      <xdr:colOff>561975</xdr:colOff>
      <xdr:row>84</xdr:row>
      <xdr:rowOff>152908</xdr:rowOff>
    </xdr:to>
    <xdr:sp macro="" textlink="">
      <xdr:nvSpPr>
        <xdr:cNvPr id="239" name="円/楕円 238"/>
        <xdr:cNvSpPr/>
      </xdr:nvSpPr>
      <xdr:spPr>
        <a:xfrm>
          <a:off x="4584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137685</xdr:rowOff>
    </xdr:from>
    <xdr:ext cx="405111" cy="259045"/>
    <xdr:sp macro="" textlink="">
      <xdr:nvSpPr>
        <xdr:cNvPr id="240" name="【福祉施設】&#10;有形固定資産減価償却率該当値テキスト"/>
        <xdr:cNvSpPr txBox="1"/>
      </xdr:nvSpPr>
      <xdr:spPr>
        <a:xfrm>
          <a:off x="4724400" y="1436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170180</xdr:rowOff>
    </xdr:from>
    <xdr:to>
      <xdr:col>5</xdr:col>
      <xdr:colOff>409575</xdr:colOff>
      <xdr:row>82</xdr:row>
      <xdr:rowOff>100330</xdr:rowOff>
    </xdr:to>
    <xdr:sp macro="" textlink="">
      <xdr:nvSpPr>
        <xdr:cNvPr id="241" name="円/楕円 240"/>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49530</xdr:rowOff>
    </xdr:from>
    <xdr:to>
      <xdr:col>6</xdr:col>
      <xdr:colOff>511175</xdr:colOff>
      <xdr:row>84</xdr:row>
      <xdr:rowOff>102108</xdr:rowOff>
    </xdr:to>
    <xdr:cxnSp macro="">
      <xdr:nvCxnSpPr>
        <xdr:cNvPr id="242" name="直線コネクタ 241"/>
        <xdr:cNvCxnSpPr/>
      </xdr:nvCxnSpPr>
      <xdr:spPr>
        <a:xfrm>
          <a:off x="3797300" y="14108430"/>
          <a:ext cx="838200" cy="3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4590</xdr:rowOff>
    </xdr:from>
    <xdr:ext cx="405111" cy="259045"/>
    <xdr:sp macro="" textlink="">
      <xdr:nvSpPr>
        <xdr:cNvPr id="243"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116857</xdr:rowOff>
    </xdr:from>
    <xdr:ext cx="405111" cy="259045"/>
    <xdr:sp macro="" textlink="">
      <xdr:nvSpPr>
        <xdr:cNvPr id="244" name="n_1mainValue【福祉施設】&#10;有形固定資産減価償却率"/>
        <xdr:cNvSpPr txBox="1"/>
      </xdr:nvSpPr>
      <xdr:spPr>
        <a:xfrm>
          <a:off x="3582043"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68" name="直線コネクタ 267"/>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69"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70" name="直線コネクタ 269"/>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71"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72" name="直線コネクタ 271"/>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73"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74" name="フローチャート : 判断 273"/>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75" name="フローチャート : 判断 274"/>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107950</xdr:rowOff>
    </xdr:from>
    <xdr:to>
      <xdr:col>15</xdr:col>
      <xdr:colOff>231775</xdr:colOff>
      <xdr:row>78</xdr:row>
      <xdr:rowOff>38100</xdr:rowOff>
    </xdr:to>
    <xdr:sp macro="" textlink="">
      <xdr:nvSpPr>
        <xdr:cNvPr id="281" name="円/楕円 280"/>
        <xdr:cNvSpPr/>
      </xdr:nvSpPr>
      <xdr:spPr>
        <a:xfrm>
          <a:off x="104267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60977</xdr:rowOff>
    </xdr:from>
    <xdr:ext cx="469744" cy="259045"/>
    <xdr:sp macro="" textlink="">
      <xdr:nvSpPr>
        <xdr:cNvPr id="282" name="【福祉施設】&#10;一人当たり面積該当値テキスト"/>
        <xdr:cNvSpPr txBox="1"/>
      </xdr:nvSpPr>
      <xdr:spPr>
        <a:xfrm>
          <a:off x="10566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50800</xdr:rowOff>
    </xdr:from>
    <xdr:to>
      <xdr:col>14</xdr:col>
      <xdr:colOff>79375</xdr:colOff>
      <xdr:row>82</xdr:row>
      <xdr:rowOff>152400</xdr:rowOff>
    </xdr:to>
    <xdr:sp macro="" textlink="">
      <xdr:nvSpPr>
        <xdr:cNvPr id="283" name="円/楕円 282"/>
        <xdr:cNvSpPr/>
      </xdr:nvSpPr>
      <xdr:spPr>
        <a:xfrm>
          <a:off x="9588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158750</xdr:rowOff>
    </xdr:from>
    <xdr:to>
      <xdr:col>15</xdr:col>
      <xdr:colOff>180975</xdr:colOff>
      <xdr:row>82</xdr:row>
      <xdr:rowOff>101600</xdr:rowOff>
    </xdr:to>
    <xdr:cxnSp macro="">
      <xdr:nvCxnSpPr>
        <xdr:cNvPr id="284" name="直線コネクタ 283"/>
        <xdr:cNvCxnSpPr/>
      </xdr:nvCxnSpPr>
      <xdr:spPr>
        <a:xfrm flipV="1">
          <a:off x="9639300" y="13360400"/>
          <a:ext cx="8382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124477</xdr:rowOff>
    </xdr:from>
    <xdr:ext cx="469744" cy="259045"/>
    <xdr:sp macro="" textlink="">
      <xdr:nvSpPr>
        <xdr:cNvPr id="285" name="n_1ave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168927</xdr:rowOff>
    </xdr:from>
    <xdr:ext cx="469744" cy="259045"/>
    <xdr:sp macro="" textlink="">
      <xdr:nvSpPr>
        <xdr:cNvPr id="286" name="n_1main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7" name="テキスト ボックス 29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8" name="直線コネクタ 29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9" name="テキスト ボックス 29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0" name="直線コネクタ 29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1" name="テキスト ボックス 30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2" name="直線コネクタ 30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3" name="テキスト ボックス 30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4" name="直線コネクタ 30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5" name="テキスト ボックス 30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6" name="直線コネクタ 30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7" name="テキスト ボックス 30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311" name="直線コネクタ 310"/>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312"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313" name="直線コネクタ 312"/>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314"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315" name="直線コネクタ 314"/>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55897</xdr:rowOff>
    </xdr:from>
    <xdr:ext cx="405111" cy="259045"/>
    <xdr:sp macro="" textlink="">
      <xdr:nvSpPr>
        <xdr:cNvPr id="316" name="【市民会館】&#10;有形固定資産減価償却率平均値テキスト"/>
        <xdr:cNvSpPr txBox="1"/>
      </xdr:nvSpPr>
      <xdr:spPr>
        <a:xfrm>
          <a:off x="47244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317" name="フローチャート : 判断 316"/>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18" name="フローチャート : 判断 317"/>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120650</xdr:rowOff>
    </xdr:from>
    <xdr:to>
      <xdr:col>6</xdr:col>
      <xdr:colOff>561975</xdr:colOff>
      <xdr:row>106</xdr:row>
      <xdr:rowOff>50800</xdr:rowOff>
    </xdr:to>
    <xdr:sp macro="" textlink="">
      <xdr:nvSpPr>
        <xdr:cNvPr id="324" name="円/楕円 323"/>
        <xdr:cNvSpPr/>
      </xdr:nvSpPr>
      <xdr:spPr>
        <a:xfrm>
          <a:off x="4584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99077</xdr:rowOff>
    </xdr:from>
    <xdr:ext cx="405111" cy="259045"/>
    <xdr:sp macro="" textlink="">
      <xdr:nvSpPr>
        <xdr:cNvPr id="325" name="【市民会館】&#10;有形固定資産減価償却率該当値テキスト"/>
        <xdr:cNvSpPr txBox="1"/>
      </xdr:nvSpPr>
      <xdr:spPr>
        <a:xfrm>
          <a:off x="47244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158750</xdr:rowOff>
    </xdr:from>
    <xdr:to>
      <xdr:col>5</xdr:col>
      <xdr:colOff>409575</xdr:colOff>
      <xdr:row>106</xdr:row>
      <xdr:rowOff>88900</xdr:rowOff>
    </xdr:to>
    <xdr:sp macro="" textlink="">
      <xdr:nvSpPr>
        <xdr:cNvPr id="326" name="円/楕円 325"/>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0</xdr:rowOff>
    </xdr:from>
    <xdr:to>
      <xdr:col>6</xdr:col>
      <xdr:colOff>511175</xdr:colOff>
      <xdr:row>106</xdr:row>
      <xdr:rowOff>38100</xdr:rowOff>
    </xdr:to>
    <xdr:cxnSp macro="">
      <xdr:nvCxnSpPr>
        <xdr:cNvPr id="327" name="直線コネクタ 326"/>
        <xdr:cNvCxnSpPr/>
      </xdr:nvCxnSpPr>
      <xdr:spPr>
        <a:xfrm flipV="1">
          <a:off x="3797300" y="1817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139716</xdr:rowOff>
    </xdr:from>
    <xdr:ext cx="405111" cy="259045"/>
    <xdr:sp macro="" textlink="">
      <xdr:nvSpPr>
        <xdr:cNvPr id="328" name="n_1aveValue【市民会館】&#10;有形固定資産減価償却率"/>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80027</xdr:rowOff>
    </xdr:from>
    <xdr:ext cx="405111" cy="259045"/>
    <xdr:sp macro="" textlink="">
      <xdr:nvSpPr>
        <xdr:cNvPr id="329" name="n_1mainValue【市民会館】&#10;有形固定資産減価償却率"/>
        <xdr:cNvSpPr txBox="1"/>
      </xdr:nvSpPr>
      <xdr:spPr>
        <a:xfrm>
          <a:off x="3582043"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40" name="直線コネクタ 339"/>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41" name="テキスト ボックス 340"/>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42" name="直線コネクタ 3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3" name="テキスト ボックス 3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44" name="直線コネクタ 343"/>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45" name="テキスト ボックス 344"/>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48" name="直線コネクタ 347"/>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49" name="テキスト ボックス 348"/>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50" name="直線コネクタ 34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51" name="テキスト ボックス 35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52" name="直線コネクタ 35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53" name="テキスト ボックス 352"/>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57" name="直線コネクタ 356"/>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58"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59" name="直線コネクタ 358"/>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60"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61" name="直線コネクタ 360"/>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62"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63" name="フローチャート : 判断 362"/>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64" name="フローチャート : 判断 363"/>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82550</xdr:rowOff>
    </xdr:from>
    <xdr:to>
      <xdr:col>15</xdr:col>
      <xdr:colOff>231775</xdr:colOff>
      <xdr:row>105</xdr:row>
      <xdr:rowOff>12700</xdr:rowOff>
    </xdr:to>
    <xdr:sp macro="" textlink="">
      <xdr:nvSpPr>
        <xdr:cNvPr id="370" name="円/楕円 369"/>
        <xdr:cNvSpPr/>
      </xdr:nvSpPr>
      <xdr:spPr>
        <a:xfrm>
          <a:off x="10426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105427</xdr:rowOff>
    </xdr:from>
    <xdr:ext cx="469744" cy="259045"/>
    <xdr:sp macro="" textlink="">
      <xdr:nvSpPr>
        <xdr:cNvPr id="371" name="【市民会館】&#10;一人当たり面積該当値テキスト"/>
        <xdr:cNvSpPr txBox="1"/>
      </xdr:nvSpPr>
      <xdr:spPr>
        <a:xfrm>
          <a:off x="105664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82550</xdr:rowOff>
    </xdr:from>
    <xdr:to>
      <xdr:col>14</xdr:col>
      <xdr:colOff>79375</xdr:colOff>
      <xdr:row>105</xdr:row>
      <xdr:rowOff>12700</xdr:rowOff>
    </xdr:to>
    <xdr:sp macro="" textlink="">
      <xdr:nvSpPr>
        <xdr:cNvPr id="372" name="円/楕円 371"/>
        <xdr:cNvSpPr/>
      </xdr:nvSpPr>
      <xdr:spPr>
        <a:xfrm>
          <a:off x="958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133350</xdr:rowOff>
    </xdr:from>
    <xdr:to>
      <xdr:col>15</xdr:col>
      <xdr:colOff>180975</xdr:colOff>
      <xdr:row>104</xdr:row>
      <xdr:rowOff>133350</xdr:rowOff>
    </xdr:to>
    <xdr:cxnSp macro="">
      <xdr:nvCxnSpPr>
        <xdr:cNvPr id="373" name="直線コネクタ 372"/>
        <xdr:cNvCxnSpPr/>
      </xdr:nvCxnSpPr>
      <xdr:spPr>
        <a:xfrm>
          <a:off x="9639300" y="17964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118127</xdr:rowOff>
    </xdr:from>
    <xdr:ext cx="469744" cy="259045"/>
    <xdr:sp macro="" textlink="">
      <xdr:nvSpPr>
        <xdr:cNvPr id="374" name="n_1aveValue【市民会館】&#10;一人当たり面積"/>
        <xdr:cNvSpPr txBox="1"/>
      </xdr:nvSpPr>
      <xdr:spPr>
        <a:xfrm>
          <a:off x="9391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13</xdr:col>
      <xdr:colOff>466802</xdr:colOff>
      <xdr:row>103</xdr:row>
      <xdr:rowOff>29227</xdr:rowOff>
    </xdr:from>
    <xdr:ext cx="469744" cy="259045"/>
    <xdr:sp macro="" textlink="">
      <xdr:nvSpPr>
        <xdr:cNvPr id="375" name="n_1main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7" name="直線コネクタ 38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8" name="テキスト ボックス 38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9" name="直線コネクタ 38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90" name="テキスト ボックス 38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91" name="直線コネクタ 39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92" name="テキスト ボックス 39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93" name="直線コネクタ 39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4" name="テキスト ボックス 39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6" name="テキスト ボックス 3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98" name="直線コネクタ 397"/>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99"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400" name="直線コネクタ 399"/>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401"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402" name="直線コネクタ 401"/>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148861</xdr:rowOff>
    </xdr:from>
    <xdr:ext cx="405111" cy="259045"/>
    <xdr:sp macro="" textlink="">
      <xdr:nvSpPr>
        <xdr:cNvPr id="403" name="【一般廃棄物処理施設】&#10;有形固定資産減価償却率平均値テキスト"/>
        <xdr:cNvSpPr txBox="1"/>
      </xdr:nvSpPr>
      <xdr:spPr>
        <a:xfrm>
          <a:off x="164084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404" name="フローチャート : 判断 403"/>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405" name="フローチャート : 判断 404"/>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169418</xdr:rowOff>
    </xdr:from>
    <xdr:to>
      <xdr:col>23</xdr:col>
      <xdr:colOff>568325</xdr:colOff>
      <xdr:row>39</xdr:row>
      <xdr:rowOff>99568</xdr:rowOff>
    </xdr:to>
    <xdr:sp macro="" textlink="">
      <xdr:nvSpPr>
        <xdr:cNvPr id="411" name="円/楕円 410"/>
        <xdr:cNvSpPr/>
      </xdr:nvSpPr>
      <xdr:spPr>
        <a:xfrm>
          <a:off x="162687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147845</xdr:rowOff>
    </xdr:from>
    <xdr:ext cx="405111" cy="259045"/>
    <xdr:sp macro="" textlink="">
      <xdr:nvSpPr>
        <xdr:cNvPr id="412" name="【一般廃棄物処理施設】&#10;有形固定資産減価償却率該当値テキスト"/>
        <xdr:cNvSpPr txBox="1"/>
      </xdr:nvSpPr>
      <xdr:spPr>
        <a:xfrm>
          <a:off x="16408400"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157988</xdr:rowOff>
    </xdr:from>
    <xdr:to>
      <xdr:col>22</xdr:col>
      <xdr:colOff>415925</xdr:colOff>
      <xdr:row>39</xdr:row>
      <xdr:rowOff>88138</xdr:rowOff>
    </xdr:to>
    <xdr:sp macro="" textlink="">
      <xdr:nvSpPr>
        <xdr:cNvPr id="413" name="円/楕円 412"/>
        <xdr:cNvSpPr/>
      </xdr:nvSpPr>
      <xdr:spPr>
        <a:xfrm>
          <a:off x="15430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37338</xdr:rowOff>
    </xdr:from>
    <xdr:to>
      <xdr:col>23</xdr:col>
      <xdr:colOff>517525</xdr:colOff>
      <xdr:row>39</xdr:row>
      <xdr:rowOff>48768</xdr:rowOff>
    </xdr:to>
    <xdr:cxnSp macro="">
      <xdr:nvCxnSpPr>
        <xdr:cNvPr id="414" name="直線コネクタ 413"/>
        <xdr:cNvCxnSpPr/>
      </xdr:nvCxnSpPr>
      <xdr:spPr>
        <a:xfrm>
          <a:off x="15481300" y="672388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52087</xdr:rowOff>
    </xdr:from>
    <xdr:ext cx="405111" cy="259045"/>
    <xdr:sp macro="" textlink="">
      <xdr:nvSpPr>
        <xdr:cNvPr id="415" name="n_1aveValue【一般廃棄物処理施設】&#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79265</xdr:rowOff>
    </xdr:from>
    <xdr:ext cx="405111" cy="259045"/>
    <xdr:sp macro="" textlink="">
      <xdr:nvSpPr>
        <xdr:cNvPr id="416" name="n_1mainValue【一般廃棄物処理施設】&#10;有形固定資産減価償却率"/>
        <xdr:cNvSpPr txBox="1"/>
      </xdr:nvSpPr>
      <xdr:spPr>
        <a:xfrm>
          <a:off x="15266043"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7" name="テキスト ボックス 426"/>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28" name="直線コネクタ 42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29" name="テキスト ボックス 42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30" name="直線コネクタ 42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31" name="テキスト ボックス 43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32" name="直線コネクタ 43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33" name="テキスト ボックス 43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4" name="直線コネクタ 43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35" name="テキスト ボックス 43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6" name="直線コネクタ 43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7" name="テキスト ボックス 43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8" name="直線コネクタ 43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39" name="テキスト ボックス 43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0" name="直線コネクタ 4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1" name="テキスト ボックス 4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43" name="直線コネクタ 442"/>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44"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45" name="直線コネクタ 444"/>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46"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47" name="直線コネクタ 446"/>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48"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49" name="フローチャート : 判断 448"/>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50" name="フローチャート : 判断 449"/>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28568</xdr:rowOff>
    </xdr:from>
    <xdr:to>
      <xdr:col>32</xdr:col>
      <xdr:colOff>238125</xdr:colOff>
      <xdr:row>36</xdr:row>
      <xdr:rowOff>130168</xdr:rowOff>
    </xdr:to>
    <xdr:sp macro="" textlink="">
      <xdr:nvSpPr>
        <xdr:cNvPr id="456" name="円/楕円 455"/>
        <xdr:cNvSpPr/>
      </xdr:nvSpPr>
      <xdr:spPr>
        <a:xfrm>
          <a:off x="22110700" y="62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51445</xdr:rowOff>
    </xdr:from>
    <xdr:ext cx="534377" cy="259045"/>
    <xdr:sp macro="" textlink="">
      <xdr:nvSpPr>
        <xdr:cNvPr id="457" name="【一般廃棄物処理施設】&#10;一人当たり有形固定資産（償却資産）額該当値テキスト"/>
        <xdr:cNvSpPr txBox="1"/>
      </xdr:nvSpPr>
      <xdr:spPr>
        <a:xfrm>
          <a:off x="22250400" y="60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83,806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140255</xdr:rowOff>
    </xdr:from>
    <xdr:to>
      <xdr:col>31</xdr:col>
      <xdr:colOff>85725</xdr:colOff>
      <xdr:row>37</xdr:row>
      <xdr:rowOff>70405</xdr:rowOff>
    </xdr:to>
    <xdr:sp macro="" textlink="">
      <xdr:nvSpPr>
        <xdr:cNvPr id="458" name="円/楕円 457"/>
        <xdr:cNvSpPr/>
      </xdr:nvSpPr>
      <xdr:spPr>
        <a:xfrm>
          <a:off x="21272500" y="63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79368</xdr:rowOff>
    </xdr:from>
    <xdr:to>
      <xdr:col>32</xdr:col>
      <xdr:colOff>187325</xdr:colOff>
      <xdr:row>37</xdr:row>
      <xdr:rowOff>19605</xdr:rowOff>
    </xdr:to>
    <xdr:cxnSp macro="">
      <xdr:nvCxnSpPr>
        <xdr:cNvPr id="459" name="直線コネクタ 458"/>
        <xdr:cNvCxnSpPr/>
      </xdr:nvCxnSpPr>
      <xdr:spPr>
        <a:xfrm flipV="1">
          <a:off x="21323300" y="6251568"/>
          <a:ext cx="8382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40</xdr:row>
      <xdr:rowOff>2521</xdr:rowOff>
    </xdr:from>
    <xdr:ext cx="534377" cy="259045"/>
    <xdr:sp macro="" textlink="">
      <xdr:nvSpPr>
        <xdr:cNvPr id="460" name="n_1aveValue【一般廃棄物処理施設】&#10;一人当たり有形固定資産（償却資産）額"/>
        <xdr:cNvSpPr txBox="1"/>
      </xdr:nvSpPr>
      <xdr:spPr>
        <a:xfrm>
          <a:off x="21043411" y="68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30</xdr:col>
      <xdr:colOff>440836</xdr:colOff>
      <xdr:row>35</xdr:row>
      <xdr:rowOff>86932</xdr:rowOff>
    </xdr:from>
    <xdr:ext cx="534377" cy="259045"/>
    <xdr:sp macro="" textlink="">
      <xdr:nvSpPr>
        <xdr:cNvPr id="461" name="n_1mainValue【一般廃棄物処理施設】&#10;一人当たり有形固定資産（償却資産）額"/>
        <xdr:cNvSpPr txBox="1"/>
      </xdr:nvSpPr>
      <xdr:spPr>
        <a:xfrm>
          <a:off x="21043411" y="60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72" name="テキスト ボックス 4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73" name="直線コネクタ 47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74" name="テキスト ボックス 47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75" name="直線コネクタ 47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76" name="テキスト ボックス 47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77" name="直線コネクタ 47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78" name="テキスト ボックス 47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9" name="直線コネクタ 4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80" name="テキスト ボックス 4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81" name="直線コネクタ 48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82" name="テキスト ボックス 48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83" name="直線コネクタ 48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84" name="テキスト ボックス 48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85" name="直線コネクタ 48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86" name="テキスト ボックス 48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8" name="テキスト ボックス 4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90" name="直線コネクタ 489"/>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91"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92" name="直線コネクタ 491"/>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93"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94" name="直線コネクタ 49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95"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96" name="フローチャート : 判断 49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97" name="フローチャート : 判断 496"/>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20638</xdr:rowOff>
    </xdr:from>
    <xdr:to>
      <xdr:col>23</xdr:col>
      <xdr:colOff>568325</xdr:colOff>
      <xdr:row>60</xdr:row>
      <xdr:rowOff>122238</xdr:rowOff>
    </xdr:to>
    <xdr:sp macro="" textlink="">
      <xdr:nvSpPr>
        <xdr:cNvPr id="503" name="円/楕円 502"/>
        <xdr:cNvSpPr/>
      </xdr:nvSpPr>
      <xdr:spPr>
        <a:xfrm>
          <a:off x="16268700" y="103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43515</xdr:rowOff>
    </xdr:from>
    <xdr:ext cx="405111" cy="259045"/>
    <xdr:sp macro="" textlink="">
      <xdr:nvSpPr>
        <xdr:cNvPr id="504" name="【保健センター・保健所】&#10;有形固定資産減価償却率該当値テキスト"/>
        <xdr:cNvSpPr txBox="1"/>
      </xdr:nvSpPr>
      <xdr:spPr>
        <a:xfrm>
          <a:off x="16408400" y="1015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77788</xdr:rowOff>
    </xdr:from>
    <xdr:to>
      <xdr:col>22</xdr:col>
      <xdr:colOff>415925</xdr:colOff>
      <xdr:row>61</xdr:row>
      <xdr:rowOff>7938</xdr:rowOff>
    </xdr:to>
    <xdr:sp macro="" textlink="">
      <xdr:nvSpPr>
        <xdr:cNvPr id="505" name="円/楕円 504"/>
        <xdr:cNvSpPr/>
      </xdr:nvSpPr>
      <xdr:spPr>
        <a:xfrm>
          <a:off x="15430500" y="103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71438</xdr:rowOff>
    </xdr:from>
    <xdr:to>
      <xdr:col>23</xdr:col>
      <xdr:colOff>517525</xdr:colOff>
      <xdr:row>60</xdr:row>
      <xdr:rowOff>128588</xdr:rowOff>
    </xdr:to>
    <xdr:cxnSp macro="">
      <xdr:nvCxnSpPr>
        <xdr:cNvPr id="506" name="直線コネクタ 505"/>
        <xdr:cNvCxnSpPr/>
      </xdr:nvCxnSpPr>
      <xdr:spPr>
        <a:xfrm flipV="1">
          <a:off x="15481300" y="1035843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35895</xdr:rowOff>
    </xdr:from>
    <xdr:ext cx="405111" cy="259045"/>
    <xdr:sp macro="" textlink="">
      <xdr:nvSpPr>
        <xdr:cNvPr id="507" name="n_1aveValue【保健センター・保健所】&#10;有形固定資産減価償却率"/>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170515</xdr:rowOff>
    </xdr:from>
    <xdr:ext cx="405111" cy="259045"/>
    <xdr:sp macro="" textlink="">
      <xdr:nvSpPr>
        <xdr:cNvPr id="508" name="n_1mainValue【保健センター・保健所】&#10;有形固定資産減価償却率"/>
        <xdr:cNvSpPr txBox="1"/>
      </xdr:nvSpPr>
      <xdr:spPr>
        <a:xfrm>
          <a:off x="15266043"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19" name="直線コネクタ 5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20" name="テキスト ボックス 5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21" name="直線コネクタ 5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22" name="テキスト ボックス 5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25" name="直線コネクタ 5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26" name="テキスト ボックス 5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7" name="直線コネクタ 5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8" name="テキスト ボックス 5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532" name="直線コネクタ 531"/>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533"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534" name="直線コネクタ 533"/>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35"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36" name="直線コネクタ 53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537"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38" name="フローチャート : 判断 537"/>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39" name="フローチャート : 判断 538"/>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82550</xdr:rowOff>
    </xdr:from>
    <xdr:to>
      <xdr:col>32</xdr:col>
      <xdr:colOff>238125</xdr:colOff>
      <xdr:row>60</xdr:row>
      <xdr:rowOff>12700</xdr:rowOff>
    </xdr:to>
    <xdr:sp macro="" textlink="">
      <xdr:nvSpPr>
        <xdr:cNvPr id="545" name="円/楕円 544"/>
        <xdr:cNvSpPr/>
      </xdr:nvSpPr>
      <xdr:spPr>
        <a:xfrm>
          <a:off x="22110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105427</xdr:rowOff>
    </xdr:from>
    <xdr:ext cx="469744" cy="259045"/>
    <xdr:sp macro="" textlink="">
      <xdr:nvSpPr>
        <xdr:cNvPr id="546" name="【保健センター・保健所】&#10;一人当たり面積該当値テキスト"/>
        <xdr:cNvSpPr txBox="1"/>
      </xdr:nvSpPr>
      <xdr:spPr>
        <a:xfrm>
          <a:off x="22250400"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82550</xdr:rowOff>
    </xdr:from>
    <xdr:to>
      <xdr:col>31</xdr:col>
      <xdr:colOff>85725</xdr:colOff>
      <xdr:row>60</xdr:row>
      <xdr:rowOff>12700</xdr:rowOff>
    </xdr:to>
    <xdr:sp macro="" textlink="">
      <xdr:nvSpPr>
        <xdr:cNvPr id="547" name="円/楕円 546"/>
        <xdr:cNvSpPr/>
      </xdr:nvSpPr>
      <xdr:spPr>
        <a:xfrm>
          <a:off x="2127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133350</xdr:rowOff>
    </xdr:from>
    <xdr:to>
      <xdr:col>32</xdr:col>
      <xdr:colOff>187325</xdr:colOff>
      <xdr:row>59</xdr:row>
      <xdr:rowOff>133350</xdr:rowOff>
    </xdr:to>
    <xdr:cxnSp macro="">
      <xdr:nvCxnSpPr>
        <xdr:cNvPr id="548" name="直線コネクタ 547"/>
        <xdr:cNvCxnSpPr/>
      </xdr:nvCxnSpPr>
      <xdr:spPr>
        <a:xfrm>
          <a:off x="21323300" y="1024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118127</xdr:rowOff>
    </xdr:from>
    <xdr:ext cx="469744" cy="259045"/>
    <xdr:sp macro="" textlink="">
      <xdr:nvSpPr>
        <xdr:cNvPr id="549" name="n_1aveValue【保健センター・保健所】&#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29227</xdr:rowOff>
    </xdr:from>
    <xdr:ext cx="469744" cy="259045"/>
    <xdr:sp macro="" textlink="">
      <xdr:nvSpPr>
        <xdr:cNvPr id="550" name="n_1mainValue【保健センター・保健所】&#10;一人当たり面積"/>
        <xdr:cNvSpPr txBox="1"/>
      </xdr:nvSpPr>
      <xdr:spPr>
        <a:xfrm>
          <a:off x="210757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8" name="正方形/長方形 55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6" name="正方形/長方形 56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67" name="正方形/長方形 5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8" name="正方形/長方形 5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9" name="正方形/長方形 5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0" name="正方形/長方形 5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1" name="正方形/長方形 5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2" name="正方形/長方形 5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3" name="正方形/長方形 5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4" name="正方形/長方形 5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5" name="テキスト ボックス 5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6" name="直線コネクタ 5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7" name="テキスト ボックス 57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8" name="直線コネクタ 57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9" name="テキスト ボックス 57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0" name="直線コネクタ 57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1" name="テキスト ボックス 58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2" name="直線コネクタ 58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3" name="テキスト ボックス 58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4" name="直線コネクタ 58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5" name="テキスト ボックス 58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6" name="直線コネクタ 58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7" name="テキスト ボックス 58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9" name="テキスト ボックス 5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591" name="直線コネクタ 590"/>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592"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593" name="直線コネクタ 592"/>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94"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95" name="直線コネクタ 594"/>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596"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597" name="フローチャート : 判断 596"/>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598" name="フローチャート : 判断 597"/>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124461</xdr:rowOff>
    </xdr:from>
    <xdr:to>
      <xdr:col>23</xdr:col>
      <xdr:colOff>568325</xdr:colOff>
      <xdr:row>103</xdr:row>
      <xdr:rowOff>54611</xdr:rowOff>
    </xdr:to>
    <xdr:sp macro="" textlink="">
      <xdr:nvSpPr>
        <xdr:cNvPr id="604" name="円/楕円 603"/>
        <xdr:cNvSpPr/>
      </xdr:nvSpPr>
      <xdr:spPr>
        <a:xfrm>
          <a:off x="16268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147338</xdr:rowOff>
    </xdr:from>
    <xdr:ext cx="405111" cy="259045"/>
    <xdr:sp macro="" textlink="">
      <xdr:nvSpPr>
        <xdr:cNvPr id="605" name="【庁舎】&#10;有形固定資産減価償却率該当値テキスト"/>
        <xdr:cNvSpPr txBox="1"/>
      </xdr:nvSpPr>
      <xdr:spPr>
        <a:xfrm>
          <a:off x="16408400"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149225</xdr:rowOff>
    </xdr:from>
    <xdr:to>
      <xdr:col>22</xdr:col>
      <xdr:colOff>415925</xdr:colOff>
      <xdr:row>103</xdr:row>
      <xdr:rowOff>79375</xdr:rowOff>
    </xdr:to>
    <xdr:sp macro="" textlink="">
      <xdr:nvSpPr>
        <xdr:cNvPr id="606" name="円/楕円 605"/>
        <xdr:cNvSpPr/>
      </xdr:nvSpPr>
      <xdr:spPr>
        <a:xfrm>
          <a:off x="15430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3811</xdr:rowOff>
    </xdr:from>
    <xdr:to>
      <xdr:col>23</xdr:col>
      <xdr:colOff>517525</xdr:colOff>
      <xdr:row>103</xdr:row>
      <xdr:rowOff>28575</xdr:rowOff>
    </xdr:to>
    <xdr:cxnSp macro="">
      <xdr:nvCxnSpPr>
        <xdr:cNvPr id="607" name="直線コネクタ 606"/>
        <xdr:cNvCxnSpPr/>
      </xdr:nvCxnSpPr>
      <xdr:spPr>
        <a:xfrm flipV="1">
          <a:off x="15481300" y="176631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41927</xdr:rowOff>
    </xdr:from>
    <xdr:ext cx="405111" cy="259045"/>
    <xdr:sp macro="" textlink="">
      <xdr:nvSpPr>
        <xdr:cNvPr id="608" name="n_1ave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95902</xdr:rowOff>
    </xdr:from>
    <xdr:ext cx="405111" cy="259045"/>
    <xdr:sp macro="" textlink="">
      <xdr:nvSpPr>
        <xdr:cNvPr id="609" name="n_1mainValue【庁舎】&#10;有形固定資産減価償却率"/>
        <xdr:cNvSpPr txBox="1"/>
      </xdr:nvSpPr>
      <xdr:spPr>
        <a:xfrm>
          <a:off x="15266043"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0" name="直線コネクタ 6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1" name="テキスト ボックス 6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2" name="直線コネクタ 6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3" name="テキスト ボックス 6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4" name="直線コネクタ 6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5" name="テキスト ボックス 6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6" name="直線コネクタ 6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7" name="テキスト ボックス 6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8" name="直線コネクタ 6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9" name="テキスト ボックス 6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33" name="直線コネクタ 632"/>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34"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35" name="直線コネクタ 634"/>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36"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37" name="直線コネクタ 636"/>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128288</xdr:rowOff>
    </xdr:from>
    <xdr:ext cx="469744" cy="259045"/>
    <xdr:sp macro="" textlink="">
      <xdr:nvSpPr>
        <xdr:cNvPr id="638" name="【庁舎】&#10;一人当たり面積平均値テキスト"/>
        <xdr:cNvSpPr txBox="1"/>
      </xdr:nvSpPr>
      <xdr:spPr>
        <a:xfrm>
          <a:off x="222504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39" name="フローチャート : 判断 638"/>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40" name="フローチャート : 判断 639"/>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151130</xdr:rowOff>
    </xdr:from>
    <xdr:to>
      <xdr:col>32</xdr:col>
      <xdr:colOff>238125</xdr:colOff>
      <xdr:row>106</xdr:row>
      <xdr:rowOff>81280</xdr:rowOff>
    </xdr:to>
    <xdr:sp macro="" textlink="">
      <xdr:nvSpPr>
        <xdr:cNvPr id="646" name="円/楕円 645"/>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129557</xdr:rowOff>
    </xdr:from>
    <xdr:ext cx="469744" cy="259045"/>
    <xdr:sp macro="" textlink="">
      <xdr:nvSpPr>
        <xdr:cNvPr id="647" name="【庁舎】&#10;一人当たり面積該当値テキスト"/>
        <xdr:cNvSpPr txBox="1"/>
      </xdr:nvSpPr>
      <xdr:spPr>
        <a:xfrm>
          <a:off x="222504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154939</xdr:rowOff>
    </xdr:from>
    <xdr:to>
      <xdr:col>31</xdr:col>
      <xdr:colOff>85725</xdr:colOff>
      <xdr:row>106</xdr:row>
      <xdr:rowOff>85089</xdr:rowOff>
    </xdr:to>
    <xdr:sp macro="" textlink="">
      <xdr:nvSpPr>
        <xdr:cNvPr id="648" name="円/楕円 647"/>
        <xdr:cNvSpPr/>
      </xdr:nvSpPr>
      <xdr:spPr>
        <a:xfrm>
          <a:off x="2127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30480</xdr:rowOff>
    </xdr:from>
    <xdr:to>
      <xdr:col>32</xdr:col>
      <xdr:colOff>187325</xdr:colOff>
      <xdr:row>106</xdr:row>
      <xdr:rowOff>34289</xdr:rowOff>
    </xdr:to>
    <xdr:cxnSp macro="">
      <xdr:nvCxnSpPr>
        <xdr:cNvPr id="649" name="直線コネクタ 648"/>
        <xdr:cNvCxnSpPr/>
      </xdr:nvCxnSpPr>
      <xdr:spPr>
        <a:xfrm flipV="1">
          <a:off x="21323300" y="182041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33038</xdr:rowOff>
    </xdr:from>
    <xdr:ext cx="469744" cy="259045"/>
    <xdr:sp macro="" textlink="">
      <xdr:nvSpPr>
        <xdr:cNvPr id="650"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76216</xdr:rowOff>
    </xdr:from>
    <xdr:ext cx="469744" cy="259045"/>
    <xdr:sp macro="" textlink="">
      <xdr:nvSpPr>
        <xdr:cNvPr id="651" name="n_1mainValue【庁舎】&#10;一人当たり面積"/>
        <xdr:cNvSpPr txBox="1"/>
      </xdr:nvSpPr>
      <xdr:spPr>
        <a:xfrm>
          <a:off x="210757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が平成</a:t>
          </a:r>
          <a:r>
            <a:rPr kumimoji="1" lang="en-US" altLang="ja-JP" sz="1300">
              <a:latin typeface="ＭＳ Ｐゴシック"/>
            </a:rPr>
            <a:t>28</a:t>
          </a:r>
          <a:r>
            <a:rPr kumimoji="1" lang="ja-JP" altLang="en-US" sz="1300">
              <a:latin typeface="ＭＳ Ｐゴシック"/>
            </a:rPr>
            <a:t>年度に算入されたことによる。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105566057</v>
      </c>
      <c r="BO4" s="381"/>
      <c r="BP4" s="381"/>
      <c r="BQ4" s="381"/>
      <c r="BR4" s="381"/>
      <c r="BS4" s="381"/>
      <c r="BT4" s="381"/>
      <c r="BU4" s="382"/>
      <c r="BV4" s="380">
        <v>102565881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5.2</v>
      </c>
      <c r="CU4" s="387"/>
      <c r="CV4" s="387"/>
      <c r="CW4" s="387"/>
      <c r="CX4" s="387"/>
      <c r="CY4" s="387"/>
      <c r="CZ4" s="387"/>
      <c r="DA4" s="388"/>
      <c r="DB4" s="386">
        <v>7.4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101940208</v>
      </c>
      <c r="BO5" s="418"/>
      <c r="BP5" s="418"/>
      <c r="BQ5" s="418"/>
      <c r="BR5" s="418"/>
      <c r="BS5" s="418"/>
      <c r="BT5" s="418"/>
      <c r="BU5" s="419"/>
      <c r="BV5" s="417">
        <v>96655772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96</v>
      </c>
      <c r="CU5" s="415"/>
      <c r="CV5" s="415"/>
      <c r="CW5" s="415"/>
      <c r="CX5" s="415"/>
      <c r="CY5" s="415"/>
      <c r="CZ5" s="415"/>
      <c r="DA5" s="416"/>
      <c r="DB5" s="414">
        <v>92.2</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3625849</v>
      </c>
      <c r="BO6" s="418"/>
      <c r="BP6" s="418"/>
      <c r="BQ6" s="418"/>
      <c r="BR6" s="418"/>
      <c r="BS6" s="418"/>
      <c r="BT6" s="418"/>
      <c r="BU6" s="419"/>
      <c r="BV6" s="417">
        <v>5910109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100.2</v>
      </c>
      <c r="CU6" s="455"/>
      <c r="CV6" s="455"/>
      <c r="CW6" s="455"/>
      <c r="CX6" s="455"/>
      <c r="CY6" s="455"/>
      <c r="CZ6" s="455"/>
      <c r="DA6" s="456"/>
      <c r="DB6" s="454">
        <v>97.4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548631</v>
      </c>
      <c r="BO7" s="418"/>
      <c r="BP7" s="418"/>
      <c r="BQ7" s="418"/>
      <c r="BR7" s="418"/>
      <c r="BS7" s="418"/>
      <c r="BT7" s="418"/>
      <c r="BU7" s="419"/>
      <c r="BV7" s="417">
        <v>1577721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58635298</v>
      </c>
      <c r="CU7" s="418"/>
      <c r="CV7" s="418"/>
      <c r="CW7" s="418"/>
      <c r="CX7" s="418"/>
      <c r="CY7" s="418"/>
      <c r="CZ7" s="418"/>
      <c r="DA7" s="419"/>
      <c r="DB7" s="417">
        <v>58380084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3077218</v>
      </c>
      <c r="BO8" s="418"/>
      <c r="BP8" s="418"/>
      <c r="BQ8" s="418"/>
      <c r="BR8" s="418"/>
      <c r="BS8" s="418"/>
      <c r="BT8" s="418"/>
      <c r="BU8" s="419"/>
      <c r="BV8" s="417">
        <v>4332388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0.96</v>
      </c>
      <c r="CU8" s="458"/>
      <c r="CV8" s="458"/>
      <c r="CW8" s="458"/>
      <c r="CX8" s="458"/>
      <c r="CY8" s="458"/>
      <c r="CZ8" s="458"/>
      <c r="DA8" s="459"/>
      <c r="DB8" s="457">
        <v>0.96</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340386</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-1255170</v>
      </c>
      <c r="BO9" s="418"/>
      <c r="BP9" s="418"/>
      <c r="BQ9" s="418"/>
      <c r="BR9" s="418"/>
      <c r="BS9" s="418"/>
      <c r="BT9" s="418"/>
      <c r="BU9" s="419"/>
      <c r="BV9" s="417">
        <v>773070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9.3000000000000007</v>
      </c>
      <c r="CU9" s="415"/>
      <c r="CV9" s="415"/>
      <c r="CW9" s="415"/>
      <c r="CX9" s="415"/>
      <c r="CY9" s="415"/>
      <c r="CZ9" s="415"/>
      <c r="DA9" s="416"/>
      <c r="DB9" s="414">
        <v>8.6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341924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2638409</v>
      </c>
      <c r="BO10" s="418"/>
      <c r="BP10" s="418"/>
      <c r="BQ10" s="418"/>
      <c r="BR10" s="418"/>
      <c r="BS10" s="418"/>
      <c r="BT10" s="418"/>
      <c r="BU10" s="419"/>
      <c r="BV10" s="417">
        <v>1785257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343993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1240787</v>
      </c>
      <c r="BO12" s="418"/>
      <c r="BP12" s="418"/>
      <c r="BQ12" s="418"/>
      <c r="BR12" s="418"/>
      <c r="BS12" s="418"/>
      <c r="BT12" s="418"/>
      <c r="BU12" s="419"/>
      <c r="BV12" s="417">
        <v>1713458</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339293</v>
      </c>
      <c r="S13" s="499"/>
      <c r="T13" s="499"/>
      <c r="U13" s="499"/>
      <c r="V13" s="500"/>
      <c r="W13" s="433" t="s">
        <v>124</v>
      </c>
      <c r="X13" s="434"/>
      <c r="Y13" s="434"/>
      <c r="Z13" s="434"/>
      <c r="AA13" s="434"/>
      <c r="AB13" s="424"/>
      <c r="AC13" s="468">
        <v>2023</v>
      </c>
      <c r="AD13" s="469"/>
      <c r="AE13" s="469"/>
      <c r="AF13" s="469"/>
      <c r="AG13" s="508"/>
      <c r="AH13" s="468">
        <v>2069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142452</v>
      </c>
      <c r="BO13" s="418"/>
      <c r="BP13" s="418"/>
      <c r="BQ13" s="418"/>
      <c r="BR13" s="418"/>
      <c r="BS13" s="418"/>
      <c r="BT13" s="418"/>
      <c r="BU13" s="419"/>
      <c r="BV13" s="417">
        <v>844869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1.6</v>
      </c>
      <c r="CU13" s="415"/>
      <c r="CV13" s="415"/>
      <c r="CW13" s="415"/>
      <c r="CX13" s="415"/>
      <c r="CY13" s="415"/>
      <c r="CZ13" s="415"/>
      <c r="DA13" s="416"/>
      <c r="DB13" s="414">
        <v>1.5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343390</v>
      </c>
      <c r="S14" s="499"/>
      <c r="T14" s="499"/>
      <c r="U14" s="499"/>
      <c r="V14" s="500"/>
      <c r="W14" s="407"/>
      <c r="X14" s="408"/>
      <c r="Y14" s="408"/>
      <c r="Z14" s="408"/>
      <c r="AA14" s="408"/>
      <c r="AB14" s="397"/>
      <c r="AC14" s="501">
        <v>1.4</v>
      </c>
      <c r="AD14" s="502"/>
      <c r="AE14" s="502"/>
      <c r="AF14" s="502"/>
      <c r="AG14" s="503"/>
      <c r="AH14" s="501">
        <v>1.4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2.5</v>
      </c>
      <c r="CU14" s="513"/>
      <c r="CV14" s="513"/>
      <c r="CW14" s="513"/>
      <c r="CX14" s="513"/>
      <c r="CY14" s="513"/>
      <c r="CZ14" s="513"/>
      <c r="DA14" s="514"/>
      <c r="DB14" s="512">
        <v>0.5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339019</v>
      </c>
      <c r="S15" s="499"/>
      <c r="T15" s="499"/>
      <c r="U15" s="499"/>
      <c r="V15" s="500"/>
      <c r="W15" s="433" t="s">
        <v>131</v>
      </c>
      <c r="X15" s="434"/>
      <c r="Y15" s="434"/>
      <c r="Z15" s="434"/>
      <c r="AA15" s="434"/>
      <c r="AB15" s="424"/>
      <c r="AC15" s="468">
        <v>29386</v>
      </c>
      <c r="AD15" s="469"/>
      <c r="AE15" s="469"/>
      <c r="AF15" s="469"/>
      <c r="AG15" s="508"/>
      <c r="AH15" s="468">
        <v>29694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42532817</v>
      </c>
      <c r="BO15" s="381"/>
      <c r="BP15" s="381"/>
      <c r="BQ15" s="381"/>
      <c r="BR15" s="381"/>
      <c r="BS15" s="381"/>
      <c r="BT15" s="381"/>
      <c r="BU15" s="382"/>
      <c r="BV15" s="380">
        <v>41478297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20.100000000000001</v>
      </c>
      <c r="AD16" s="502"/>
      <c r="AE16" s="502"/>
      <c r="AF16" s="502"/>
      <c r="AG16" s="503"/>
      <c r="AH16" s="501">
        <v>20.6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43905295</v>
      </c>
      <c r="BO16" s="418"/>
      <c r="BP16" s="418"/>
      <c r="BQ16" s="418"/>
      <c r="BR16" s="418"/>
      <c r="BS16" s="418"/>
      <c r="BT16" s="418"/>
      <c r="BU16" s="419"/>
      <c r="BV16" s="417">
        <v>43237149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114775</v>
      </c>
      <c r="AD17" s="469"/>
      <c r="AE17" s="469"/>
      <c r="AF17" s="469"/>
      <c r="AG17" s="508"/>
      <c r="AH17" s="468">
        <v>112303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54822835</v>
      </c>
      <c r="BO17" s="418"/>
      <c r="BP17" s="418"/>
      <c r="BQ17" s="418"/>
      <c r="BR17" s="418"/>
      <c r="BS17" s="418"/>
      <c r="BT17" s="418"/>
      <c r="BU17" s="419"/>
      <c r="BV17" s="417">
        <v>53298275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72.11</v>
      </c>
      <c r="M18" s="530"/>
      <c r="N18" s="530"/>
      <c r="O18" s="530"/>
      <c r="P18" s="530"/>
      <c r="Q18" s="530"/>
      <c r="R18" s="531"/>
      <c r="S18" s="531"/>
      <c r="T18" s="531"/>
      <c r="U18" s="531"/>
      <c r="V18" s="532"/>
      <c r="W18" s="435"/>
      <c r="X18" s="436"/>
      <c r="Y18" s="436"/>
      <c r="Z18" s="436"/>
      <c r="AA18" s="436"/>
      <c r="AB18" s="427"/>
      <c r="AC18" s="533">
        <v>78.5</v>
      </c>
      <c r="AD18" s="534"/>
      <c r="AE18" s="534"/>
      <c r="AF18" s="534"/>
      <c r="AG18" s="535"/>
      <c r="AH18" s="533">
        <v>78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57069648</v>
      </c>
      <c r="BO18" s="418"/>
      <c r="BP18" s="418"/>
      <c r="BQ18" s="418"/>
      <c r="BR18" s="418"/>
      <c r="BS18" s="418"/>
      <c r="BT18" s="418"/>
      <c r="BU18" s="419"/>
      <c r="BV18" s="417">
        <v>56727367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4720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71582046</v>
      </c>
      <c r="BO19" s="418"/>
      <c r="BP19" s="418"/>
      <c r="BQ19" s="418"/>
      <c r="BR19" s="418"/>
      <c r="BS19" s="418"/>
      <c r="BT19" s="418"/>
      <c r="BU19" s="419"/>
      <c r="BV19" s="417">
        <v>73630191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145834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58572451</v>
      </c>
      <c r="BO23" s="418"/>
      <c r="BP23" s="418"/>
      <c r="BQ23" s="418"/>
      <c r="BR23" s="418"/>
      <c r="BS23" s="418"/>
      <c r="BT23" s="418"/>
      <c r="BU23" s="419"/>
      <c r="BV23" s="417">
        <v>57244837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10290</v>
      </c>
      <c r="R24" s="469"/>
      <c r="S24" s="469"/>
      <c r="T24" s="469"/>
      <c r="U24" s="469"/>
      <c r="V24" s="508"/>
      <c r="W24" s="563"/>
      <c r="X24" s="551"/>
      <c r="Y24" s="552"/>
      <c r="Z24" s="467" t="s">
        <v>155</v>
      </c>
      <c r="AA24" s="447"/>
      <c r="AB24" s="447"/>
      <c r="AC24" s="447"/>
      <c r="AD24" s="447"/>
      <c r="AE24" s="447"/>
      <c r="AF24" s="447"/>
      <c r="AG24" s="448"/>
      <c r="AH24" s="468">
        <v>1815</v>
      </c>
      <c r="AI24" s="469"/>
      <c r="AJ24" s="469"/>
      <c r="AK24" s="469"/>
      <c r="AL24" s="508"/>
      <c r="AM24" s="468">
        <v>5791665</v>
      </c>
      <c r="AN24" s="469"/>
      <c r="AO24" s="469"/>
      <c r="AP24" s="469"/>
      <c r="AQ24" s="469"/>
      <c r="AR24" s="508"/>
      <c r="AS24" s="468">
        <v>3191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45263463</v>
      </c>
      <c r="BO24" s="418"/>
      <c r="BP24" s="418"/>
      <c r="BQ24" s="418"/>
      <c r="BR24" s="418"/>
      <c r="BS24" s="418"/>
      <c r="BT24" s="418"/>
      <c r="BU24" s="419"/>
      <c r="BV24" s="417">
        <v>47387324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2</v>
      </c>
      <c r="M25" s="469"/>
      <c r="N25" s="469"/>
      <c r="O25" s="469"/>
      <c r="P25" s="508"/>
      <c r="Q25" s="468">
        <v>8760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14516204</v>
      </c>
      <c r="BO25" s="381"/>
      <c r="BP25" s="381"/>
      <c r="BQ25" s="381"/>
      <c r="BR25" s="381"/>
      <c r="BS25" s="381"/>
      <c r="BT25" s="381"/>
      <c r="BU25" s="382"/>
      <c r="BV25" s="380">
        <v>19368648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7810</v>
      </c>
      <c r="R26" s="469"/>
      <c r="S26" s="469"/>
      <c r="T26" s="469"/>
      <c r="U26" s="469"/>
      <c r="V26" s="508"/>
      <c r="W26" s="563"/>
      <c r="X26" s="551"/>
      <c r="Y26" s="552"/>
      <c r="Z26" s="467" t="s">
        <v>161</v>
      </c>
      <c r="AA26" s="573"/>
      <c r="AB26" s="573"/>
      <c r="AC26" s="573"/>
      <c r="AD26" s="573"/>
      <c r="AE26" s="573"/>
      <c r="AF26" s="573"/>
      <c r="AG26" s="574"/>
      <c r="AH26" s="468">
        <v>211</v>
      </c>
      <c r="AI26" s="469"/>
      <c r="AJ26" s="469"/>
      <c r="AK26" s="469"/>
      <c r="AL26" s="508"/>
      <c r="AM26" s="468">
        <v>769517</v>
      </c>
      <c r="AN26" s="469"/>
      <c r="AO26" s="469"/>
      <c r="AP26" s="469"/>
      <c r="AQ26" s="469"/>
      <c r="AR26" s="508"/>
      <c r="AS26" s="468">
        <v>3647</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6600</v>
      </c>
      <c r="R27" s="469"/>
      <c r="S27" s="469"/>
      <c r="T27" s="469"/>
      <c r="U27" s="469"/>
      <c r="V27" s="508"/>
      <c r="W27" s="563"/>
      <c r="X27" s="551"/>
      <c r="Y27" s="552"/>
      <c r="Z27" s="467" t="s">
        <v>164</v>
      </c>
      <c r="AA27" s="447"/>
      <c r="AB27" s="447"/>
      <c r="AC27" s="447"/>
      <c r="AD27" s="447"/>
      <c r="AE27" s="447"/>
      <c r="AF27" s="447"/>
      <c r="AG27" s="448"/>
      <c r="AH27" s="468">
        <v>39</v>
      </c>
      <c r="AI27" s="469"/>
      <c r="AJ27" s="469"/>
      <c r="AK27" s="469"/>
      <c r="AL27" s="508"/>
      <c r="AM27" s="468">
        <v>149257</v>
      </c>
      <c r="AN27" s="469"/>
      <c r="AO27" s="469"/>
      <c r="AP27" s="469"/>
      <c r="AQ27" s="469"/>
      <c r="AR27" s="508"/>
      <c r="AS27" s="468">
        <v>3827</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100000</v>
      </c>
      <c r="BO27" s="587"/>
      <c r="BP27" s="587"/>
      <c r="BQ27" s="587"/>
      <c r="BR27" s="587"/>
      <c r="BS27" s="587"/>
      <c r="BT27" s="587"/>
      <c r="BU27" s="588"/>
      <c r="BV27" s="586">
        <v>100000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5800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3945731</v>
      </c>
      <c r="BO28" s="381"/>
      <c r="BP28" s="381"/>
      <c r="BQ28" s="381"/>
      <c r="BR28" s="381"/>
      <c r="BS28" s="381"/>
      <c r="BT28" s="381"/>
      <c r="BU28" s="382"/>
      <c r="BV28" s="380">
        <v>2548109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35</v>
      </c>
      <c r="M29" s="469"/>
      <c r="N29" s="469"/>
      <c r="O29" s="469"/>
      <c r="P29" s="508"/>
      <c r="Q29" s="468">
        <v>5600</v>
      </c>
      <c r="R29" s="469"/>
      <c r="S29" s="469"/>
      <c r="T29" s="469"/>
      <c r="U29" s="469"/>
      <c r="V29" s="508"/>
      <c r="W29" s="564"/>
      <c r="X29" s="565"/>
      <c r="Y29" s="566"/>
      <c r="Z29" s="467" t="s">
        <v>171</v>
      </c>
      <c r="AA29" s="447"/>
      <c r="AB29" s="447"/>
      <c r="AC29" s="447"/>
      <c r="AD29" s="447"/>
      <c r="AE29" s="447"/>
      <c r="AF29" s="447"/>
      <c r="AG29" s="448"/>
      <c r="AH29" s="468">
        <v>1854</v>
      </c>
      <c r="AI29" s="469"/>
      <c r="AJ29" s="469"/>
      <c r="AK29" s="469"/>
      <c r="AL29" s="508"/>
      <c r="AM29" s="468">
        <v>5940922</v>
      </c>
      <c r="AN29" s="469"/>
      <c r="AO29" s="469"/>
      <c r="AP29" s="469"/>
      <c r="AQ29" s="469"/>
      <c r="AR29" s="508"/>
      <c r="AS29" s="468">
        <v>3204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t="s">
        <v>122</v>
      </c>
      <c r="BO29" s="418"/>
      <c r="BP29" s="418"/>
      <c r="BQ29" s="418"/>
      <c r="BR29" s="418"/>
      <c r="BS29" s="418"/>
      <c r="BT29" s="418"/>
      <c r="BU29" s="419"/>
      <c r="BV29" s="417" t="s">
        <v>122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4666253</v>
      </c>
      <c r="BO30" s="587"/>
      <c r="BP30" s="587"/>
      <c r="BQ30" s="587"/>
      <c r="BR30" s="587"/>
      <c r="BS30" s="587"/>
      <c r="BT30" s="587"/>
      <c r="BU30" s="588"/>
      <c r="BV30" s="586">
        <v>5132641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所沢市交通災害共済特別会計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所沢市水道事業会計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埼玉西部消防組合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所沢市土地開発公社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所沢市所沢都市計画事業狭山ヶ丘土地区画整理会計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所沢市国民健康保険特別会計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所沢市下水道事業特別会計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t="str">
        <f t="shared" ref="BW35:BW43" si="2">IF(BY35="","",BW34+1)</f>
        <v/>
      </c>
      <c r="BX35" s="598"/>
      <c r="BY35" s="599" t="str">
        <f>IF('各会計、関係団体の財政状況及び健全化判断比率'!B69="","",'各会計、関係団体の財政状況及び健全化判断比率'!B69)</f>
        <v/>
      </c>
      <c r="BZ35" s="599"/>
      <c r="CA35" s="599"/>
      <c r="CB35" s="599"/>
      <c r="CC35" s="599"/>
      <c r="CD35" s="599"/>
      <c r="CE35" s="599"/>
      <c r="CF35" s="599"/>
      <c r="CG35" s="599"/>
      <c r="CH35" s="599"/>
      <c r="CI35" s="599"/>
      <c r="CJ35" s="599"/>
      <c r="CK35" s="599"/>
      <c r="CL35" s="599"/>
      <c r="CM35" s="599"/>
      <c r="CN35" s="167"/>
      <c r="CO35" s="598">
        <f t="shared" ref="CO35:CO43" si="3">IF(CQ35="","",CO34+1)</f>
        <v>13</v>
      </c>
      <c r="CP35" s="598"/>
      <c r="CQ35" s="599" t="str">
        <f>IF('各会計、関係団体の財政状況及び健全化判断比率'!BS8="","",'各会計、関係団体の財政状況及び健全化判断比率'!BS8)</f>
        <v>ワルツ所沢</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所沢市所沢都市計画事業所沢駅西口土地区画整理特別会計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所沢市介護保険特別会計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所沢市病院事業会計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f t="shared" si="3"/>
        <v>14</v>
      </c>
      <c r="CP36" s="598"/>
      <c r="CQ36" s="599" t="str">
        <f>IF('各会計、関係団体の財政状況及び健全化判断比率'!BS9="","",'各会計、関係団体の財政状況及び健全化判断比率'!BS9)</f>
        <v>所沢市公共施設管理公社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所沢市後期高齢者医療特別会計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15</v>
      </c>
      <c r="CP37" s="598"/>
      <c r="CQ37" s="599" t="str">
        <f>IF('各会計、関係団体の財政状況及び健全化判断比率'!BS10="","",'各会計、関係団体の財政状況及び健全化判断比率'!BS10)</f>
        <v>所沢市文化振興事業団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16</v>
      </c>
      <c r="CP38" s="598"/>
      <c r="CQ38" s="599" t="str">
        <f>IF('各会計、関係団体の財政状況及び健全化判断比率'!BS11="","",'各会計、関係団体の財政状況及び健全化判断比率'!BS11)</f>
        <v>埼玉西部食品流通センター</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52232324</v>
      </c>
      <c r="S5" s="615"/>
      <c r="T5" s="615"/>
      <c r="U5" s="615"/>
      <c r="V5" s="615"/>
      <c r="W5" s="615"/>
      <c r="X5" s="615"/>
      <c r="Y5" s="616"/>
      <c r="Z5" s="617">
        <v>49.5</v>
      </c>
      <c r="AA5" s="617"/>
      <c r="AB5" s="617"/>
      <c r="AC5" s="617"/>
      <c r="AD5" s="618">
        <v>48435443</v>
      </c>
      <c r="AE5" s="618"/>
      <c r="AF5" s="618"/>
      <c r="AG5" s="618"/>
      <c r="AH5" s="618"/>
      <c r="AI5" s="618"/>
      <c r="AJ5" s="618"/>
      <c r="AK5" s="618"/>
      <c r="AL5" s="619">
        <v>85</v>
      </c>
      <c r="AM5" s="620"/>
      <c r="AN5" s="620"/>
      <c r="AO5" s="621"/>
      <c r="AP5" s="611" t="s">
        <v>210</v>
      </c>
      <c r="AQ5" s="612"/>
      <c r="AR5" s="612"/>
      <c r="AS5" s="612"/>
      <c r="AT5" s="612"/>
      <c r="AU5" s="612"/>
      <c r="AV5" s="612"/>
      <c r="AW5" s="612"/>
      <c r="AX5" s="612"/>
      <c r="AY5" s="612"/>
      <c r="AZ5" s="612"/>
      <c r="BA5" s="612"/>
      <c r="BB5" s="612"/>
      <c r="BC5" s="612"/>
      <c r="BD5" s="612"/>
      <c r="BE5" s="612"/>
      <c r="BF5" s="613"/>
      <c r="BG5" s="625">
        <v>47700306</v>
      </c>
      <c r="BH5" s="626"/>
      <c r="BI5" s="626"/>
      <c r="BJ5" s="626"/>
      <c r="BK5" s="626"/>
      <c r="BL5" s="626"/>
      <c r="BM5" s="626"/>
      <c r="BN5" s="627"/>
      <c r="BO5" s="628">
        <v>91.3</v>
      </c>
      <c r="BP5" s="628"/>
      <c r="BQ5" s="628"/>
      <c r="BR5" s="628"/>
      <c r="BS5" s="629">
        <v>390760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583768</v>
      </c>
      <c r="S6" s="626"/>
      <c r="T6" s="626"/>
      <c r="U6" s="626"/>
      <c r="V6" s="626"/>
      <c r="W6" s="626"/>
      <c r="X6" s="626"/>
      <c r="Y6" s="627"/>
      <c r="Z6" s="628">
        <v>0.6</v>
      </c>
      <c r="AA6" s="628"/>
      <c r="AB6" s="628"/>
      <c r="AC6" s="628"/>
      <c r="AD6" s="629">
        <v>583768</v>
      </c>
      <c r="AE6" s="629"/>
      <c r="AF6" s="629"/>
      <c r="AG6" s="629"/>
      <c r="AH6" s="629"/>
      <c r="AI6" s="629"/>
      <c r="AJ6" s="629"/>
      <c r="AK6" s="629"/>
      <c r="AL6" s="630">
        <v>1</v>
      </c>
      <c r="AM6" s="631"/>
      <c r="AN6" s="631"/>
      <c r="AO6" s="632"/>
      <c r="AP6" s="622" t="s">
        <v>215</v>
      </c>
      <c r="AQ6" s="623"/>
      <c r="AR6" s="623"/>
      <c r="AS6" s="623"/>
      <c r="AT6" s="623"/>
      <c r="AU6" s="623"/>
      <c r="AV6" s="623"/>
      <c r="AW6" s="623"/>
      <c r="AX6" s="623"/>
      <c r="AY6" s="623"/>
      <c r="AZ6" s="623"/>
      <c r="BA6" s="623"/>
      <c r="BB6" s="623"/>
      <c r="BC6" s="623"/>
      <c r="BD6" s="623"/>
      <c r="BE6" s="623"/>
      <c r="BF6" s="624"/>
      <c r="BG6" s="625">
        <v>47700306</v>
      </c>
      <c r="BH6" s="626"/>
      <c r="BI6" s="626"/>
      <c r="BJ6" s="626"/>
      <c r="BK6" s="626"/>
      <c r="BL6" s="626"/>
      <c r="BM6" s="626"/>
      <c r="BN6" s="627"/>
      <c r="BO6" s="628">
        <v>91.3</v>
      </c>
      <c r="BP6" s="628"/>
      <c r="BQ6" s="628"/>
      <c r="BR6" s="628"/>
      <c r="BS6" s="629">
        <v>390760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595187</v>
      </c>
      <c r="CS6" s="626"/>
      <c r="CT6" s="626"/>
      <c r="CU6" s="626"/>
      <c r="CV6" s="626"/>
      <c r="CW6" s="626"/>
      <c r="CX6" s="626"/>
      <c r="CY6" s="627"/>
      <c r="CZ6" s="628">
        <v>0.6</v>
      </c>
      <c r="DA6" s="628"/>
      <c r="DB6" s="628"/>
      <c r="DC6" s="628"/>
      <c r="DD6" s="634" t="s">
        <v>217</v>
      </c>
      <c r="DE6" s="626"/>
      <c r="DF6" s="626"/>
      <c r="DG6" s="626"/>
      <c r="DH6" s="626"/>
      <c r="DI6" s="626"/>
      <c r="DJ6" s="626"/>
      <c r="DK6" s="626"/>
      <c r="DL6" s="626"/>
      <c r="DM6" s="626"/>
      <c r="DN6" s="626"/>
      <c r="DO6" s="626"/>
      <c r="DP6" s="627"/>
      <c r="DQ6" s="634">
        <v>595187</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49822</v>
      </c>
      <c r="S7" s="626"/>
      <c r="T7" s="626"/>
      <c r="U7" s="626"/>
      <c r="V7" s="626"/>
      <c r="W7" s="626"/>
      <c r="X7" s="626"/>
      <c r="Y7" s="627"/>
      <c r="Z7" s="628">
        <v>0</v>
      </c>
      <c r="AA7" s="628"/>
      <c r="AB7" s="628"/>
      <c r="AC7" s="628"/>
      <c r="AD7" s="629">
        <v>49822</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25431513</v>
      </c>
      <c r="BH7" s="626"/>
      <c r="BI7" s="626"/>
      <c r="BJ7" s="626"/>
      <c r="BK7" s="626"/>
      <c r="BL7" s="626"/>
      <c r="BM7" s="626"/>
      <c r="BN7" s="627"/>
      <c r="BO7" s="628">
        <v>48.7</v>
      </c>
      <c r="BP7" s="628"/>
      <c r="BQ7" s="628"/>
      <c r="BR7" s="628"/>
      <c r="BS7" s="629">
        <v>390760</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11840043</v>
      </c>
      <c r="CS7" s="626"/>
      <c r="CT7" s="626"/>
      <c r="CU7" s="626"/>
      <c r="CV7" s="626"/>
      <c r="CW7" s="626"/>
      <c r="CX7" s="626"/>
      <c r="CY7" s="627"/>
      <c r="CZ7" s="628">
        <v>11.6</v>
      </c>
      <c r="DA7" s="628"/>
      <c r="DB7" s="628"/>
      <c r="DC7" s="628"/>
      <c r="DD7" s="634">
        <v>251518</v>
      </c>
      <c r="DE7" s="626"/>
      <c r="DF7" s="626"/>
      <c r="DG7" s="626"/>
      <c r="DH7" s="626"/>
      <c r="DI7" s="626"/>
      <c r="DJ7" s="626"/>
      <c r="DK7" s="626"/>
      <c r="DL7" s="626"/>
      <c r="DM7" s="626"/>
      <c r="DN7" s="626"/>
      <c r="DO7" s="626"/>
      <c r="DP7" s="627"/>
      <c r="DQ7" s="634">
        <v>10508180</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207250</v>
      </c>
      <c r="S8" s="626"/>
      <c r="T8" s="626"/>
      <c r="U8" s="626"/>
      <c r="V8" s="626"/>
      <c r="W8" s="626"/>
      <c r="X8" s="626"/>
      <c r="Y8" s="627"/>
      <c r="Z8" s="628">
        <v>0.2</v>
      </c>
      <c r="AA8" s="628"/>
      <c r="AB8" s="628"/>
      <c r="AC8" s="628"/>
      <c r="AD8" s="629">
        <v>207250</v>
      </c>
      <c r="AE8" s="629"/>
      <c r="AF8" s="629"/>
      <c r="AG8" s="629"/>
      <c r="AH8" s="629"/>
      <c r="AI8" s="629"/>
      <c r="AJ8" s="629"/>
      <c r="AK8" s="629"/>
      <c r="AL8" s="630">
        <v>0.4</v>
      </c>
      <c r="AM8" s="631"/>
      <c r="AN8" s="631"/>
      <c r="AO8" s="632"/>
      <c r="AP8" s="622" t="s">
        <v>222</v>
      </c>
      <c r="AQ8" s="623"/>
      <c r="AR8" s="623"/>
      <c r="AS8" s="623"/>
      <c r="AT8" s="623"/>
      <c r="AU8" s="623"/>
      <c r="AV8" s="623"/>
      <c r="AW8" s="623"/>
      <c r="AX8" s="623"/>
      <c r="AY8" s="623"/>
      <c r="AZ8" s="623"/>
      <c r="BA8" s="623"/>
      <c r="BB8" s="623"/>
      <c r="BC8" s="623"/>
      <c r="BD8" s="623"/>
      <c r="BE8" s="623"/>
      <c r="BF8" s="624"/>
      <c r="BG8" s="625">
        <v>600392</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50416992</v>
      </c>
      <c r="CS8" s="626"/>
      <c r="CT8" s="626"/>
      <c r="CU8" s="626"/>
      <c r="CV8" s="626"/>
      <c r="CW8" s="626"/>
      <c r="CX8" s="626"/>
      <c r="CY8" s="627"/>
      <c r="CZ8" s="628">
        <v>49.5</v>
      </c>
      <c r="DA8" s="628"/>
      <c r="DB8" s="628"/>
      <c r="DC8" s="628"/>
      <c r="DD8" s="634">
        <v>2926154</v>
      </c>
      <c r="DE8" s="626"/>
      <c r="DF8" s="626"/>
      <c r="DG8" s="626"/>
      <c r="DH8" s="626"/>
      <c r="DI8" s="626"/>
      <c r="DJ8" s="626"/>
      <c r="DK8" s="626"/>
      <c r="DL8" s="626"/>
      <c r="DM8" s="626"/>
      <c r="DN8" s="626"/>
      <c r="DO8" s="626"/>
      <c r="DP8" s="627"/>
      <c r="DQ8" s="634">
        <v>24916695</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126147</v>
      </c>
      <c r="S9" s="626"/>
      <c r="T9" s="626"/>
      <c r="U9" s="626"/>
      <c r="V9" s="626"/>
      <c r="W9" s="626"/>
      <c r="X9" s="626"/>
      <c r="Y9" s="627"/>
      <c r="Z9" s="628">
        <v>0.1</v>
      </c>
      <c r="AA9" s="628"/>
      <c r="AB9" s="628"/>
      <c r="AC9" s="628"/>
      <c r="AD9" s="629">
        <v>126147</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21933198</v>
      </c>
      <c r="BH9" s="626"/>
      <c r="BI9" s="626"/>
      <c r="BJ9" s="626"/>
      <c r="BK9" s="626"/>
      <c r="BL9" s="626"/>
      <c r="BM9" s="626"/>
      <c r="BN9" s="627"/>
      <c r="BO9" s="628">
        <v>42</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11386562</v>
      </c>
      <c r="CS9" s="626"/>
      <c r="CT9" s="626"/>
      <c r="CU9" s="626"/>
      <c r="CV9" s="626"/>
      <c r="CW9" s="626"/>
      <c r="CX9" s="626"/>
      <c r="CY9" s="627"/>
      <c r="CZ9" s="628">
        <v>11.2</v>
      </c>
      <c r="DA9" s="628"/>
      <c r="DB9" s="628"/>
      <c r="DC9" s="628"/>
      <c r="DD9" s="634">
        <v>2883467</v>
      </c>
      <c r="DE9" s="626"/>
      <c r="DF9" s="626"/>
      <c r="DG9" s="626"/>
      <c r="DH9" s="626"/>
      <c r="DI9" s="626"/>
      <c r="DJ9" s="626"/>
      <c r="DK9" s="626"/>
      <c r="DL9" s="626"/>
      <c r="DM9" s="626"/>
      <c r="DN9" s="626"/>
      <c r="DO9" s="626"/>
      <c r="DP9" s="627"/>
      <c r="DQ9" s="634">
        <v>8298986</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4801979</v>
      </c>
      <c r="S10" s="626"/>
      <c r="T10" s="626"/>
      <c r="U10" s="626"/>
      <c r="V10" s="626"/>
      <c r="W10" s="626"/>
      <c r="X10" s="626"/>
      <c r="Y10" s="627"/>
      <c r="Z10" s="628">
        <v>4.5</v>
      </c>
      <c r="AA10" s="628"/>
      <c r="AB10" s="628"/>
      <c r="AC10" s="628"/>
      <c r="AD10" s="629">
        <v>4801979</v>
      </c>
      <c r="AE10" s="629"/>
      <c r="AF10" s="629"/>
      <c r="AG10" s="629"/>
      <c r="AH10" s="629"/>
      <c r="AI10" s="629"/>
      <c r="AJ10" s="629"/>
      <c r="AK10" s="629"/>
      <c r="AL10" s="630">
        <v>8.4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809237</v>
      </c>
      <c r="BH10" s="626"/>
      <c r="BI10" s="626"/>
      <c r="BJ10" s="626"/>
      <c r="BK10" s="626"/>
      <c r="BL10" s="626"/>
      <c r="BM10" s="626"/>
      <c r="BN10" s="627"/>
      <c r="BO10" s="628">
        <v>1.5</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119894</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119550</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24997</v>
      </c>
      <c r="S11" s="626"/>
      <c r="T11" s="626"/>
      <c r="U11" s="626"/>
      <c r="V11" s="626"/>
      <c r="W11" s="626"/>
      <c r="X11" s="626"/>
      <c r="Y11" s="627"/>
      <c r="Z11" s="628">
        <v>0</v>
      </c>
      <c r="AA11" s="628"/>
      <c r="AB11" s="628"/>
      <c r="AC11" s="628"/>
      <c r="AD11" s="629">
        <v>24997</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2088686</v>
      </c>
      <c r="BH11" s="626"/>
      <c r="BI11" s="626"/>
      <c r="BJ11" s="626"/>
      <c r="BK11" s="626"/>
      <c r="BL11" s="626"/>
      <c r="BM11" s="626"/>
      <c r="BN11" s="627"/>
      <c r="BO11" s="628">
        <v>4</v>
      </c>
      <c r="BP11" s="628"/>
      <c r="BQ11" s="628"/>
      <c r="BR11" s="628"/>
      <c r="BS11" s="634">
        <v>390760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210327</v>
      </c>
      <c r="CS11" s="626"/>
      <c r="CT11" s="626"/>
      <c r="CU11" s="626"/>
      <c r="CV11" s="626"/>
      <c r="CW11" s="626"/>
      <c r="CX11" s="626"/>
      <c r="CY11" s="627"/>
      <c r="CZ11" s="628">
        <v>0.2</v>
      </c>
      <c r="DA11" s="628"/>
      <c r="DB11" s="628"/>
      <c r="DC11" s="628"/>
      <c r="DD11" s="634" t="s">
        <v>112</v>
      </c>
      <c r="DE11" s="626"/>
      <c r="DF11" s="626"/>
      <c r="DG11" s="626"/>
      <c r="DH11" s="626"/>
      <c r="DI11" s="626"/>
      <c r="DJ11" s="626"/>
      <c r="DK11" s="626"/>
      <c r="DL11" s="626"/>
      <c r="DM11" s="626"/>
      <c r="DN11" s="626"/>
      <c r="DO11" s="626"/>
      <c r="DP11" s="627"/>
      <c r="DQ11" s="634">
        <v>195055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19892088</v>
      </c>
      <c r="BH12" s="626"/>
      <c r="BI12" s="626"/>
      <c r="BJ12" s="626"/>
      <c r="BK12" s="626"/>
      <c r="BL12" s="626"/>
      <c r="BM12" s="626"/>
      <c r="BN12" s="627"/>
      <c r="BO12" s="628">
        <v>38.1</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615110</v>
      </c>
      <c r="CS12" s="626"/>
      <c r="CT12" s="626"/>
      <c r="CU12" s="626"/>
      <c r="CV12" s="626"/>
      <c r="CW12" s="626"/>
      <c r="CX12" s="626"/>
      <c r="CY12" s="627"/>
      <c r="CZ12" s="628">
        <v>0.6</v>
      </c>
      <c r="DA12" s="628"/>
      <c r="DB12" s="628"/>
      <c r="DC12" s="628"/>
      <c r="DD12" s="634">
        <v>37037</v>
      </c>
      <c r="DE12" s="626"/>
      <c r="DF12" s="626"/>
      <c r="DG12" s="626"/>
      <c r="DH12" s="626"/>
      <c r="DI12" s="626"/>
      <c r="DJ12" s="626"/>
      <c r="DK12" s="626"/>
      <c r="DL12" s="626"/>
      <c r="DM12" s="626"/>
      <c r="DN12" s="626"/>
      <c r="DO12" s="626"/>
      <c r="DP12" s="627"/>
      <c r="DQ12" s="634">
        <v>346801</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183544</v>
      </c>
      <c r="S13" s="626"/>
      <c r="T13" s="626"/>
      <c r="U13" s="626"/>
      <c r="V13" s="626"/>
      <c r="W13" s="626"/>
      <c r="X13" s="626"/>
      <c r="Y13" s="627"/>
      <c r="Z13" s="628">
        <v>0.2</v>
      </c>
      <c r="AA13" s="628"/>
      <c r="AB13" s="628"/>
      <c r="AC13" s="628"/>
      <c r="AD13" s="629">
        <v>183544</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19703603</v>
      </c>
      <c r="BH13" s="626"/>
      <c r="BI13" s="626"/>
      <c r="BJ13" s="626"/>
      <c r="BK13" s="626"/>
      <c r="BL13" s="626"/>
      <c r="BM13" s="626"/>
      <c r="BN13" s="627"/>
      <c r="BO13" s="628">
        <v>37.700000000000003</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6809224</v>
      </c>
      <c r="CS13" s="626"/>
      <c r="CT13" s="626"/>
      <c r="CU13" s="626"/>
      <c r="CV13" s="626"/>
      <c r="CW13" s="626"/>
      <c r="CX13" s="626"/>
      <c r="CY13" s="627"/>
      <c r="CZ13" s="628">
        <v>6.7</v>
      </c>
      <c r="DA13" s="628"/>
      <c r="DB13" s="628"/>
      <c r="DC13" s="628"/>
      <c r="DD13" s="634">
        <v>2219538</v>
      </c>
      <c r="DE13" s="626"/>
      <c r="DF13" s="626"/>
      <c r="DG13" s="626"/>
      <c r="DH13" s="626"/>
      <c r="DI13" s="626"/>
      <c r="DJ13" s="626"/>
      <c r="DK13" s="626"/>
      <c r="DL13" s="626"/>
      <c r="DM13" s="626"/>
      <c r="DN13" s="626"/>
      <c r="DO13" s="626"/>
      <c r="DP13" s="627"/>
      <c r="DQ13" s="634">
        <v>5027996</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392311</v>
      </c>
      <c r="BH14" s="626"/>
      <c r="BI14" s="626"/>
      <c r="BJ14" s="626"/>
      <c r="BK14" s="626"/>
      <c r="BL14" s="626"/>
      <c r="BM14" s="626"/>
      <c r="BN14" s="627"/>
      <c r="BO14" s="628">
        <v>0.8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4032283</v>
      </c>
      <c r="CS14" s="626"/>
      <c r="CT14" s="626"/>
      <c r="CU14" s="626"/>
      <c r="CV14" s="626"/>
      <c r="CW14" s="626"/>
      <c r="CX14" s="626"/>
      <c r="CY14" s="627"/>
      <c r="CZ14" s="628">
        <v>4</v>
      </c>
      <c r="DA14" s="628"/>
      <c r="DB14" s="628"/>
      <c r="DC14" s="628"/>
      <c r="DD14" s="634">
        <v>14961</v>
      </c>
      <c r="DE14" s="626"/>
      <c r="DF14" s="626"/>
      <c r="DG14" s="626"/>
      <c r="DH14" s="626"/>
      <c r="DI14" s="626"/>
      <c r="DJ14" s="626"/>
      <c r="DK14" s="626"/>
      <c r="DL14" s="626"/>
      <c r="DM14" s="626"/>
      <c r="DN14" s="626"/>
      <c r="DO14" s="626"/>
      <c r="DP14" s="627"/>
      <c r="DQ14" s="634">
        <v>4006098</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238757</v>
      </c>
      <c r="S15" s="626"/>
      <c r="T15" s="626"/>
      <c r="U15" s="626"/>
      <c r="V15" s="626"/>
      <c r="W15" s="626"/>
      <c r="X15" s="626"/>
      <c r="Y15" s="627"/>
      <c r="Z15" s="628">
        <v>0.2</v>
      </c>
      <c r="AA15" s="628"/>
      <c r="AB15" s="628"/>
      <c r="AC15" s="628"/>
      <c r="AD15" s="629">
        <v>238757</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1984394</v>
      </c>
      <c r="BH15" s="626"/>
      <c r="BI15" s="626"/>
      <c r="BJ15" s="626"/>
      <c r="BK15" s="626"/>
      <c r="BL15" s="626"/>
      <c r="BM15" s="626"/>
      <c r="BN15" s="627"/>
      <c r="BO15" s="628">
        <v>3.8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9240707</v>
      </c>
      <c r="CS15" s="626"/>
      <c r="CT15" s="626"/>
      <c r="CU15" s="626"/>
      <c r="CV15" s="626"/>
      <c r="CW15" s="626"/>
      <c r="CX15" s="626"/>
      <c r="CY15" s="627"/>
      <c r="CZ15" s="628">
        <v>9.1</v>
      </c>
      <c r="DA15" s="628"/>
      <c r="DB15" s="628"/>
      <c r="DC15" s="628"/>
      <c r="DD15" s="634">
        <v>1847845</v>
      </c>
      <c r="DE15" s="626"/>
      <c r="DF15" s="626"/>
      <c r="DG15" s="626"/>
      <c r="DH15" s="626"/>
      <c r="DI15" s="626"/>
      <c r="DJ15" s="626"/>
      <c r="DK15" s="626"/>
      <c r="DL15" s="626"/>
      <c r="DM15" s="626"/>
      <c r="DN15" s="626"/>
      <c r="DO15" s="626"/>
      <c r="DP15" s="627"/>
      <c r="DQ15" s="634">
        <v>7307757</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1461675</v>
      </c>
      <c r="S16" s="626"/>
      <c r="T16" s="626"/>
      <c r="U16" s="626"/>
      <c r="V16" s="626"/>
      <c r="W16" s="626"/>
      <c r="X16" s="626"/>
      <c r="Y16" s="627"/>
      <c r="Z16" s="628">
        <v>1.4</v>
      </c>
      <c r="AA16" s="628"/>
      <c r="AB16" s="628"/>
      <c r="AC16" s="628"/>
      <c r="AD16" s="629">
        <v>1349928</v>
      </c>
      <c r="AE16" s="629"/>
      <c r="AF16" s="629"/>
      <c r="AG16" s="629"/>
      <c r="AH16" s="629"/>
      <c r="AI16" s="629"/>
      <c r="AJ16" s="629"/>
      <c r="AK16" s="629"/>
      <c r="AL16" s="630">
        <v>2.4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1349928</v>
      </c>
      <c r="S17" s="626"/>
      <c r="T17" s="626"/>
      <c r="U17" s="626"/>
      <c r="V17" s="626"/>
      <c r="W17" s="626"/>
      <c r="X17" s="626"/>
      <c r="Y17" s="627"/>
      <c r="Z17" s="628">
        <v>1.3</v>
      </c>
      <c r="AA17" s="628"/>
      <c r="AB17" s="628"/>
      <c r="AC17" s="628"/>
      <c r="AD17" s="629">
        <v>1349928</v>
      </c>
      <c r="AE17" s="629"/>
      <c r="AF17" s="629"/>
      <c r="AG17" s="629"/>
      <c r="AH17" s="629"/>
      <c r="AI17" s="629"/>
      <c r="AJ17" s="629"/>
      <c r="AK17" s="629"/>
      <c r="AL17" s="630">
        <v>2.4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6673879</v>
      </c>
      <c r="CS17" s="626"/>
      <c r="CT17" s="626"/>
      <c r="CU17" s="626"/>
      <c r="CV17" s="626"/>
      <c r="CW17" s="626"/>
      <c r="CX17" s="626"/>
      <c r="CY17" s="627"/>
      <c r="CZ17" s="628">
        <v>6.5</v>
      </c>
      <c r="DA17" s="628"/>
      <c r="DB17" s="628"/>
      <c r="DC17" s="628"/>
      <c r="DD17" s="634" t="s">
        <v>112</v>
      </c>
      <c r="DE17" s="626"/>
      <c r="DF17" s="626"/>
      <c r="DG17" s="626"/>
      <c r="DH17" s="626"/>
      <c r="DI17" s="626"/>
      <c r="DJ17" s="626"/>
      <c r="DK17" s="626"/>
      <c r="DL17" s="626"/>
      <c r="DM17" s="626"/>
      <c r="DN17" s="626"/>
      <c r="DO17" s="626"/>
      <c r="DP17" s="627"/>
      <c r="DQ17" s="634">
        <v>6633892</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111460</v>
      </c>
      <c r="S18" s="626"/>
      <c r="T18" s="626"/>
      <c r="U18" s="626"/>
      <c r="V18" s="626"/>
      <c r="W18" s="626"/>
      <c r="X18" s="626"/>
      <c r="Y18" s="627"/>
      <c r="Z18" s="628">
        <v>0.1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287</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4532018</v>
      </c>
      <c r="BH19" s="626"/>
      <c r="BI19" s="626"/>
      <c r="BJ19" s="626"/>
      <c r="BK19" s="626"/>
      <c r="BL19" s="626"/>
      <c r="BM19" s="626"/>
      <c r="BN19" s="627"/>
      <c r="BO19" s="628">
        <v>8.6999999999999993</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59910263</v>
      </c>
      <c r="S20" s="626"/>
      <c r="T20" s="626"/>
      <c r="U20" s="626"/>
      <c r="V20" s="626"/>
      <c r="W20" s="626"/>
      <c r="X20" s="626"/>
      <c r="Y20" s="627"/>
      <c r="Z20" s="628">
        <v>56.8</v>
      </c>
      <c r="AA20" s="628"/>
      <c r="AB20" s="628"/>
      <c r="AC20" s="628"/>
      <c r="AD20" s="629">
        <v>56001635</v>
      </c>
      <c r="AE20" s="629"/>
      <c r="AF20" s="629"/>
      <c r="AG20" s="629"/>
      <c r="AH20" s="629"/>
      <c r="AI20" s="629"/>
      <c r="AJ20" s="629"/>
      <c r="AK20" s="629"/>
      <c r="AL20" s="630">
        <v>98.3</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4532018</v>
      </c>
      <c r="BH20" s="626"/>
      <c r="BI20" s="626"/>
      <c r="BJ20" s="626"/>
      <c r="BK20" s="626"/>
      <c r="BL20" s="626"/>
      <c r="BM20" s="626"/>
      <c r="BN20" s="627"/>
      <c r="BO20" s="628">
        <v>8.6999999999999993</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101940208</v>
      </c>
      <c r="CS20" s="626"/>
      <c r="CT20" s="626"/>
      <c r="CU20" s="626"/>
      <c r="CV20" s="626"/>
      <c r="CW20" s="626"/>
      <c r="CX20" s="626"/>
      <c r="CY20" s="627"/>
      <c r="CZ20" s="628">
        <v>100</v>
      </c>
      <c r="DA20" s="628"/>
      <c r="DB20" s="628"/>
      <c r="DC20" s="628"/>
      <c r="DD20" s="634">
        <v>10180520</v>
      </c>
      <c r="DE20" s="626"/>
      <c r="DF20" s="626"/>
      <c r="DG20" s="626"/>
      <c r="DH20" s="626"/>
      <c r="DI20" s="626"/>
      <c r="DJ20" s="626"/>
      <c r="DK20" s="626"/>
      <c r="DL20" s="626"/>
      <c r="DM20" s="626"/>
      <c r="DN20" s="626"/>
      <c r="DO20" s="626"/>
      <c r="DP20" s="627"/>
      <c r="DQ20" s="634">
        <v>67956197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44799</v>
      </c>
      <c r="S21" s="626"/>
      <c r="T21" s="626"/>
      <c r="U21" s="626"/>
      <c r="V21" s="626"/>
      <c r="W21" s="626"/>
      <c r="X21" s="626"/>
      <c r="Y21" s="627"/>
      <c r="Z21" s="628">
        <v>0</v>
      </c>
      <c r="AA21" s="628"/>
      <c r="AB21" s="628"/>
      <c r="AC21" s="628"/>
      <c r="AD21" s="629">
        <v>44799</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964919</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v>735137</v>
      </c>
      <c r="BH22" s="626"/>
      <c r="BI22" s="626"/>
      <c r="BJ22" s="626"/>
      <c r="BK22" s="626"/>
      <c r="BL22" s="626"/>
      <c r="BM22" s="626"/>
      <c r="BN22" s="627"/>
      <c r="BO22" s="628">
        <v>1.4</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1446476</v>
      </c>
      <c r="S23" s="626"/>
      <c r="T23" s="626"/>
      <c r="U23" s="626"/>
      <c r="V23" s="626"/>
      <c r="W23" s="626"/>
      <c r="X23" s="626"/>
      <c r="Y23" s="627"/>
      <c r="Z23" s="628">
        <v>1.4</v>
      </c>
      <c r="AA23" s="628"/>
      <c r="AB23" s="628"/>
      <c r="AC23" s="628"/>
      <c r="AD23" s="629">
        <v>222705</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3796881</v>
      </c>
      <c r="BH23" s="626"/>
      <c r="BI23" s="626"/>
      <c r="BJ23" s="626"/>
      <c r="BK23" s="626"/>
      <c r="BL23" s="626"/>
      <c r="BM23" s="626"/>
      <c r="BN23" s="627"/>
      <c r="BO23" s="628">
        <v>7.3</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618563</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52267613</v>
      </c>
      <c r="CS24" s="615"/>
      <c r="CT24" s="615"/>
      <c r="CU24" s="615"/>
      <c r="CV24" s="615"/>
      <c r="CW24" s="615"/>
      <c r="CX24" s="615"/>
      <c r="CY24" s="616"/>
      <c r="CZ24" s="652">
        <v>51.3</v>
      </c>
      <c r="DA24" s="653"/>
      <c r="DB24" s="653"/>
      <c r="DC24" s="654"/>
      <c r="DD24" s="651">
        <v>30800144</v>
      </c>
      <c r="DE24" s="615"/>
      <c r="DF24" s="615"/>
      <c r="DG24" s="615"/>
      <c r="DH24" s="615"/>
      <c r="DI24" s="615"/>
      <c r="DJ24" s="615"/>
      <c r="DK24" s="616"/>
      <c r="DL24" s="651">
        <v>30699474</v>
      </c>
      <c r="DM24" s="615"/>
      <c r="DN24" s="615"/>
      <c r="DO24" s="615"/>
      <c r="DP24" s="615"/>
      <c r="DQ24" s="615"/>
      <c r="DR24" s="615"/>
      <c r="DS24" s="615"/>
      <c r="DT24" s="615"/>
      <c r="DU24" s="615"/>
      <c r="DV24" s="616"/>
      <c r="DW24" s="619">
        <v>51.7</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17523102</v>
      </c>
      <c r="S25" s="626"/>
      <c r="T25" s="626"/>
      <c r="U25" s="626"/>
      <c r="V25" s="626"/>
      <c r="W25" s="626"/>
      <c r="X25" s="626"/>
      <c r="Y25" s="627"/>
      <c r="Z25" s="628">
        <v>16.600000000000001</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16420969</v>
      </c>
      <c r="CS25" s="657"/>
      <c r="CT25" s="657"/>
      <c r="CU25" s="657"/>
      <c r="CV25" s="657"/>
      <c r="CW25" s="657"/>
      <c r="CX25" s="657"/>
      <c r="CY25" s="658"/>
      <c r="CZ25" s="659">
        <v>16.100000000000001</v>
      </c>
      <c r="DA25" s="660"/>
      <c r="DB25" s="660"/>
      <c r="DC25" s="661"/>
      <c r="DD25" s="634">
        <v>15236520</v>
      </c>
      <c r="DE25" s="657"/>
      <c r="DF25" s="657"/>
      <c r="DG25" s="657"/>
      <c r="DH25" s="657"/>
      <c r="DI25" s="657"/>
      <c r="DJ25" s="657"/>
      <c r="DK25" s="658"/>
      <c r="DL25" s="634">
        <v>15139910</v>
      </c>
      <c r="DM25" s="657"/>
      <c r="DN25" s="657"/>
      <c r="DO25" s="657"/>
      <c r="DP25" s="657"/>
      <c r="DQ25" s="657"/>
      <c r="DR25" s="657"/>
      <c r="DS25" s="657"/>
      <c r="DT25" s="657"/>
      <c r="DU25" s="657"/>
      <c r="DV25" s="658"/>
      <c r="DW25" s="630">
        <v>25.5</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445268</v>
      </c>
      <c r="S26" s="626"/>
      <c r="T26" s="626"/>
      <c r="U26" s="626"/>
      <c r="V26" s="626"/>
      <c r="W26" s="626"/>
      <c r="X26" s="626"/>
      <c r="Y26" s="627"/>
      <c r="Z26" s="628">
        <v>0.4</v>
      </c>
      <c r="AA26" s="628"/>
      <c r="AB26" s="628"/>
      <c r="AC26" s="628"/>
      <c r="AD26" s="629">
        <v>445268</v>
      </c>
      <c r="AE26" s="629"/>
      <c r="AF26" s="629"/>
      <c r="AG26" s="629"/>
      <c r="AH26" s="629"/>
      <c r="AI26" s="629"/>
      <c r="AJ26" s="629"/>
      <c r="AK26" s="629"/>
      <c r="AL26" s="630">
        <v>0.8</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11657478</v>
      </c>
      <c r="CS26" s="626"/>
      <c r="CT26" s="626"/>
      <c r="CU26" s="626"/>
      <c r="CV26" s="626"/>
      <c r="CW26" s="626"/>
      <c r="CX26" s="626"/>
      <c r="CY26" s="627"/>
      <c r="CZ26" s="659">
        <v>11.4</v>
      </c>
      <c r="DA26" s="660"/>
      <c r="DB26" s="660"/>
      <c r="DC26" s="661"/>
      <c r="DD26" s="634">
        <v>10574072</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5921688</v>
      </c>
      <c r="S27" s="626"/>
      <c r="T27" s="626"/>
      <c r="U27" s="626"/>
      <c r="V27" s="626"/>
      <c r="W27" s="626"/>
      <c r="X27" s="626"/>
      <c r="Y27" s="627"/>
      <c r="Z27" s="628">
        <v>5.6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52232324</v>
      </c>
      <c r="BH27" s="626"/>
      <c r="BI27" s="626"/>
      <c r="BJ27" s="626"/>
      <c r="BK27" s="626"/>
      <c r="BL27" s="626"/>
      <c r="BM27" s="626"/>
      <c r="BN27" s="627"/>
      <c r="BO27" s="628">
        <v>100</v>
      </c>
      <c r="BP27" s="628"/>
      <c r="BQ27" s="628"/>
      <c r="BR27" s="628"/>
      <c r="BS27" s="634">
        <v>390760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29172765</v>
      </c>
      <c r="CS27" s="657"/>
      <c r="CT27" s="657"/>
      <c r="CU27" s="657"/>
      <c r="CV27" s="657"/>
      <c r="CW27" s="657"/>
      <c r="CX27" s="657"/>
      <c r="CY27" s="658"/>
      <c r="CZ27" s="659">
        <v>28.6</v>
      </c>
      <c r="DA27" s="660"/>
      <c r="DB27" s="660"/>
      <c r="DC27" s="661"/>
      <c r="DD27" s="634">
        <v>8929732</v>
      </c>
      <c r="DE27" s="657"/>
      <c r="DF27" s="657"/>
      <c r="DG27" s="657"/>
      <c r="DH27" s="657"/>
      <c r="DI27" s="657"/>
      <c r="DJ27" s="657"/>
      <c r="DK27" s="658"/>
      <c r="DL27" s="634">
        <v>8925672</v>
      </c>
      <c r="DM27" s="657"/>
      <c r="DN27" s="657"/>
      <c r="DO27" s="657"/>
      <c r="DP27" s="657"/>
      <c r="DQ27" s="657"/>
      <c r="DR27" s="657"/>
      <c r="DS27" s="657"/>
      <c r="DT27" s="657"/>
      <c r="DU27" s="657"/>
      <c r="DV27" s="658"/>
      <c r="DW27" s="630">
        <v>15</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198383</v>
      </c>
      <c r="S28" s="626"/>
      <c r="T28" s="626"/>
      <c r="U28" s="626"/>
      <c r="V28" s="626"/>
      <c r="W28" s="626"/>
      <c r="X28" s="626"/>
      <c r="Y28" s="627"/>
      <c r="Z28" s="628">
        <v>0.2</v>
      </c>
      <c r="AA28" s="628"/>
      <c r="AB28" s="628"/>
      <c r="AC28" s="628"/>
      <c r="AD28" s="629">
        <v>124603</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6673879</v>
      </c>
      <c r="CS28" s="626"/>
      <c r="CT28" s="626"/>
      <c r="CU28" s="626"/>
      <c r="CV28" s="626"/>
      <c r="CW28" s="626"/>
      <c r="CX28" s="626"/>
      <c r="CY28" s="627"/>
      <c r="CZ28" s="659">
        <v>6.5</v>
      </c>
      <c r="DA28" s="660"/>
      <c r="DB28" s="660"/>
      <c r="DC28" s="661"/>
      <c r="DD28" s="634">
        <v>6633892</v>
      </c>
      <c r="DE28" s="626"/>
      <c r="DF28" s="626"/>
      <c r="DG28" s="626"/>
      <c r="DH28" s="626"/>
      <c r="DI28" s="626"/>
      <c r="DJ28" s="626"/>
      <c r="DK28" s="627"/>
      <c r="DL28" s="634">
        <v>6633892</v>
      </c>
      <c r="DM28" s="626"/>
      <c r="DN28" s="626"/>
      <c r="DO28" s="626"/>
      <c r="DP28" s="626"/>
      <c r="DQ28" s="626"/>
      <c r="DR28" s="626"/>
      <c r="DS28" s="626"/>
      <c r="DT28" s="626"/>
      <c r="DU28" s="626"/>
      <c r="DV28" s="627"/>
      <c r="DW28" s="630">
        <v>11.2</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54191</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6673866</v>
      </c>
      <c r="CS29" s="657"/>
      <c r="CT29" s="657"/>
      <c r="CU29" s="657"/>
      <c r="CV29" s="657"/>
      <c r="CW29" s="657"/>
      <c r="CX29" s="657"/>
      <c r="CY29" s="658"/>
      <c r="CZ29" s="659">
        <v>6.5</v>
      </c>
      <c r="DA29" s="660"/>
      <c r="DB29" s="660"/>
      <c r="DC29" s="661"/>
      <c r="DD29" s="634">
        <v>6633879</v>
      </c>
      <c r="DE29" s="657"/>
      <c r="DF29" s="657"/>
      <c r="DG29" s="657"/>
      <c r="DH29" s="657"/>
      <c r="DI29" s="657"/>
      <c r="DJ29" s="657"/>
      <c r="DK29" s="658"/>
      <c r="DL29" s="634">
        <v>6633879</v>
      </c>
      <c r="DM29" s="657"/>
      <c r="DN29" s="657"/>
      <c r="DO29" s="657"/>
      <c r="DP29" s="657"/>
      <c r="DQ29" s="657"/>
      <c r="DR29" s="657"/>
      <c r="DS29" s="657"/>
      <c r="DT29" s="657"/>
      <c r="DU29" s="657"/>
      <c r="DV29" s="658"/>
      <c r="DW29" s="630">
        <v>11.2</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3695341</v>
      </c>
      <c r="S30" s="626"/>
      <c r="T30" s="626"/>
      <c r="U30" s="626"/>
      <c r="V30" s="626"/>
      <c r="W30" s="626"/>
      <c r="X30" s="626"/>
      <c r="Y30" s="627"/>
      <c r="Z30" s="628">
        <v>3.5</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98.5</v>
      </c>
      <c r="BH30" s="684"/>
      <c r="BI30" s="684"/>
      <c r="BJ30" s="684"/>
      <c r="BK30" s="684"/>
      <c r="BL30" s="684"/>
      <c r="BM30" s="620">
        <v>92.7</v>
      </c>
      <c r="BN30" s="684"/>
      <c r="BO30" s="684"/>
      <c r="BP30" s="684"/>
      <c r="BQ30" s="685"/>
      <c r="BR30" s="683">
        <v>98.3</v>
      </c>
      <c r="BS30" s="684"/>
      <c r="BT30" s="684"/>
      <c r="BU30" s="684"/>
      <c r="BV30" s="684"/>
      <c r="BW30" s="684"/>
      <c r="BX30" s="620">
        <v>92.2</v>
      </c>
      <c r="BY30" s="684"/>
      <c r="BZ30" s="684"/>
      <c r="CA30" s="684"/>
      <c r="CB30" s="685"/>
      <c r="CD30" s="688"/>
      <c r="CE30" s="689"/>
      <c r="CF30" s="639" t="s">
        <v>293</v>
      </c>
      <c r="CG30" s="640"/>
      <c r="CH30" s="640"/>
      <c r="CI30" s="640"/>
      <c r="CJ30" s="640"/>
      <c r="CK30" s="640"/>
      <c r="CL30" s="640"/>
      <c r="CM30" s="640"/>
      <c r="CN30" s="640"/>
      <c r="CO30" s="640"/>
      <c r="CP30" s="640"/>
      <c r="CQ30" s="641"/>
      <c r="CR30" s="625">
        <v>6227121</v>
      </c>
      <c r="CS30" s="626"/>
      <c r="CT30" s="626"/>
      <c r="CU30" s="626"/>
      <c r="CV30" s="626"/>
      <c r="CW30" s="626"/>
      <c r="CX30" s="626"/>
      <c r="CY30" s="627"/>
      <c r="CZ30" s="659">
        <v>6.1</v>
      </c>
      <c r="DA30" s="660"/>
      <c r="DB30" s="660"/>
      <c r="DC30" s="661"/>
      <c r="DD30" s="634">
        <v>6192825</v>
      </c>
      <c r="DE30" s="626"/>
      <c r="DF30" s="626"/>
      <c r="DG30" s="626"/>
      <c r="DH30" s="626"/>
      <c r="DI30" s="626"/>
      <c r="DJ30" s="626"/>
      <c r="DK30" s="627"/>
      <c r="DL30" s="634">
        <v>6192825</v>
      </c>
      <c r="DM30" s="626"/>
      <c r="DN30" s="626"/>
      <c r="DO30" s="626"/>
      <c r="DP30" s="626"/>
      <c r="DQ30" s="626"/>
      <c r="DR30" s="626"/>
      <c r="DS30" s="626"/>
      <c r="DT30" s="626"/>
      <c r="DU30" s="626"/>
      <c r="DV30" s="627"/>
      <c r="DW30" s="630">
        <v>10.4</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5910109</v>
      </c>
      <c r="S31" s="626"/>
      <c r="T31" s="626"/>
      <c r="U31" s="626"/>
      <c r="V31" s="626"/>
      <c r="W31" s="626"/>
      <c r="X31" s="626"/>
      <c r="Y31" s="627"/>
      <c r="Z31" s="628">
        <v>5.6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98.1</v>
      </c>
      <c r="BH31" s="657"/>
      <c r="BI31" s="657"/>
      <c r="BJ31" s="657"/>
      <c r="BK31" s="657"/>
      <c r="BL31" s="657"/>
      <c r="BM31" s="631">
        <v>91.3</v>
      </c>
      <c r="BN31" s="681"/>
      <c r="BO31" s="681"/>
      <c r="BP31" s="681"/>
      <c r="BQ31" s="682"/>
      <c r="BR31" s="680">
        <v>98</v>
      </c>
      <c r="BS31" s="657"/>
      <c r="BT31" s="657"/>
      <c r="BU31" s="657"/>
      <c r="BV31" s="657"/>
      <c r="BW31" s="657"/>
      <c r="BX31" s="631">
        <v>90.9</v>
      </c>
      <c r="BY31" s="681"/>
      <c r="BZ31" s="681"/>
      <c r="CA31" s="681"/>
      <c r="CB31" s="682"/>
      <c r="CD31" s="688"/>
      <c r="CE31" s="689"/>
      <c r="CF31" s="639" t="s">
        <v>297</v>
      </c>
      <c r="CG31" s="640"/>
      <c r="CH31" s="640"/>
      <c r="CI31" s="640"/>
      <c r="CJ31" s="640"/>
      <c r="CK31" s="640"/>
      <c r="CL31" s="640"/>
      <c r="CM31" s="640"/>
      <c r="CN31" s="640"/>
      <c r="CO31" s="640"/>
      <c r="CP31" s="640"/>
      <c r="CQ31" s="641"/>
      <c r="CR31" s="625">
        <v>446745</v>
      </c>
      <c r="CS31" s="657"/>
      <c r="CT31" s="657"/>
      <c r="CU31" s="657"/>
      <c r="CV31" s="657"/>
      <c r="CW31" s="657"/>
      <c r="CX31" s="657"/>
      <c r="CY31" s="658"/>
      <c r="CZ31" s="659">
        <v>0.4</v>
      </c>
      <c r="DA31" s="660"/>
      <c r="DB31" s="660"/>
      <c r="DC31" s="661"/>
      <c r="DD31" s="634">
        <v>441054</v>
      </c>
      <c r="DE31" s="657"/>
      <c r="DF31" s="657"/>
      <c r="DG31" s="657"/>
      <c r="DH31" s="657"/>
      <c r="DI31" s="657"/>
      <c r="DJ31" s="657"/>
      <c r="DK31" s="658"/>
      <c r="DL31" s="634">
        <v>441054</v>
      </c>
      <c r="DM31" s="657"/>
      <c r="DN31" s="657"/>
      <c r="DO31" s="657"/>
      <c r="DP31" s="657"/>
      <c r="DQ31" s="657"/>
      <c r="DR31" s="657"/>
      <c r="DS31" s="657"/>
      <c r="DT31" s="657"/>
      <c r="DU31" s="657"/>
      <c r="DV31" s="658"/>
      <c r="DW31" s="630">
        <v>0.7</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1278220</v>
      </c>
      <c r="S32" s="626"/>
      <c r="T32" s="626"/>
      <c r="U32" s="626"/>
      <c r="V32" s="626"/>
      <c r="W32" s="626"/>
      <c r="X32" s="626"/>
      <c r="Y32" s="627"/>
      <c r="Z32" s="628">
        <v>1.2</v>
      </c>
      <c r="AA32" s="628"/>
      <c r="AB32" s="628"/>
      <c r="AC32" s="628"/>
      <c r="AD32" s="629">
        <v>130967</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98.7</v>
      </c>
      <c r="BH32" s="693"/>
      <c r="BI32" s="693"/>
      <c r="BJ32" s="693"/>
      <c r="BK32" s="693"/>
      <c r="BL32" s="693"/>
      <c r="BM32" s="694">
        <v>93.5</v>
      </c>
      <c r="BN32" s="693"/>
      <c r="BO32" s="693"/>
      <c r="BP32" s="693"/>
      <c r="BQ32" s="695"/>
      <c r="BR32" s="692">
        <v>98.5</v>
      </c>
      <c r="BS32" s="693"/>
      <c r="BT32" s="693"/>
      <c r="BU32" s="693"/>
      <c r="BV32" s="693"/>
      <c r="BW32" s="693"/>
      <c r="BX32" s="694">
        <v>92.9</v>
      </c>
      <c r="BY32" s="693"/>
      <c r="BZ32" s="693"/>
      <c r="CA32" s="693"/>
      <c r="CB32" s="695"/>
      <c r="CD32" s="690"/>
      <c r="CE32" s="691"/>
      <c r="CF32" s="639" t="s">
        <v>300</v>
      </c>
      <c r="CG32" s="640"/>
      <c r="CH32" s="640"/>
      <c r="CI32" s="640"/>
      <c r="CJ32" s="640"/>
      <c r="CK32" s="640"/>
      <c r="CL32" s="640"/>
      <c r="CM32" s="640"/>
      <c r="CN32" s="640"/>
      <c r="CO32" s="640"/>
      <c r="CP32" s="640"/>
      <c r="CQ32" s="641"/>
      <c r="CR32" s="625">
        <v>13</v>
      </c>
      <c r="CS32" s="626"/>
      <c r="CT32" s="626"/>
      <c r="CU32" s="626"/>
      <c r="CV32" s="626"/>
      <c r="CW32" s="626"/>
      <c r="CX32" s="626"/>
      <c r="CY32" s="627"/>
      <c r="CZ32" s="659">
        <v>0</v>
      </c>
      <c r="DA32" s="660"/>
      <c r="DB32" s="660"/>
      <c r="DC32" s="661"/>
      <c r="DD32" s="634">
        <v>13</v>
      </c>
      <c r="DE32" s="626"/>
      <c r="DF32" s="626"/>
      <c r="DG32" s="626"/>
      <c r="DH32" s="626"/>
      <c r="DI32" s="626"/>
      <c r="DJ32" s="626"/>
      <c r="DK32" s="627"/>
      <c r="DL32" s="634">
        <v>13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7554735</v>
      </c>
      <c r="S33" s="626"/>
      <c r="T33" s="626"/>
      <c r="U33" s="626"/>
      <c r="V33" s="626"/>
      <c r="W33" s="626"/>
      <c r="X33" s="626"/>
      <c r="Y33" s="627"/>
      <c r="Z33" s="628">
        <v>7.2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39492075</v>
      </c>
      <c r="CS33" s="657"/>
      <c r="CT33" s="657"/>
      <c r="CU33" s="657"/>
      <c r="CV33" s="657"/>
      <c r="CW33" s="657"/>
      <c r="CX33" s="657"/>
      <c r="CY33" s="658"/>
      <c r="CZ33" s="659">
        <v>38.700000000000003</v>
      </c>
      <c r="DA33" s="660"/>
      <c r="DB33" s="660"/>
      <c r="DC33" s="661"/>
      <c r="DD33" s="634">
        <v>34261584</v>
      </c>
      <c r="DE33" s="657"/>
      <c r="DF33" s="657"/>
      <c r="DG33" s="657"/>
      <c r="DH33" s="657"/>
      <c r="DI33" s="657"/>
      <c r="DJ33" s="657"/>
      <c r="DK33" s="658"/>
      <c r="DL33" s="634">
        <v>26370174</v>
      </c>
      <c r="DM33" s="657"/>
      <c r="DN33" s="657"/>
      <c r="DO33" s="657"/>
      <c r="DP33" s="657"/>
      <c r="DQ33" s="657"/>
      <c r="DR33" s="657"/>
      <c r="DS33" s="657"/>
      <c r="DT33" s="657"/>
      <c r="DU33" s="657"/>
      <c r="DV33" s="658"/>
      <c r="DW33" s="630">
        <v>44.4</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14535347</v>
      </c>
      <c r="CS34" s="626"/>
      <c r="CT34" s="626"/>
      <c r="CU34" s="626"/>
      <c r="CV34" s="626"/>
      <c r="CW34" s="626"/>
      <c r="CX34" s="626"/>
      <c r="CY34" s="627"/>
      <c r="CZ34" s="659">
        <v>14.3</v>
      </c>
      <c r="DA34" s="660"/>
      <c r="DB34" s="660"/>
      <c r="DC34" s="661"/>
      <c r="DD34" s="634">
        <v>11852727</v>
      </c>
      <c r="DE34" s="626"/>
      <c r="DF34" s="626"/>
      <c r="DG34" s="626"/>
      <c r="DH34" s="626"/>
      <c r="DI34" s="626"/>
      <c r="DJ34" s="626"/>
      <c r="DK34" s="627"/>
      <c r="DL34" s="634">
        <v>11312853</v>
      </c>
      <c r="DM34" s="626"/>
      <c r="DN34" s="626"/>
      <c r="DO34" s="626"/>
      <c r="DP34" s="626"/>
      <c r="DQ34" s="626"/>
      <c r="DR34" s="626"/>
      <c r="DS34" s="626"/>
      <c r="DT34" s="626"/>
      <c r="DU34" s="626"/>
      <c r="DV34" s="627"/>
      <c r="DW34" s="630">
        <v>19</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2462535</v>
      </c>
      <c r="S35" s="626"/>
      <c r="T35" s="626"/>
      <c r="U35" s="626"/>
      <c r="V35" s="626"/>
      <c r="W35" s="626"/>
      <c r="X35" s="626"/>
      <c r="Y35" s="627"/>
      <c r="Z35" s="628">
        <v>2.2999999999999998</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12462312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1330204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1382884</v>
      </c>
      <c r="CS35" s="657"/>
      <c r="CT35" s="657"/>
      <c r="CU35" s="657"/>
      <c r="CV35" s="657"/>
      <c r="CW35" s="657"/>
      <c r="CX35" s="657"/>
      <c r="CY35" s="658"/>
      <c r="CZ35" s="659">
        <v>1.4</v>
      </c>
      <c r="DA35" s="660"/>
      <c r="DB35" s="660"/>
      <c r="DC35" s="661"/>
      <c r="DD35" s="634">
        <v>1308133</v>
      </c>
      <c r="DE35" s="657"/>
      <c r="DF35" s="657"/>
      <c r="DG35" s="657"/>
      <c r="DH35" s="657"/>
      <c r="DI35" s="657"/>
      <c r="DJ35" s="657"/>
      <c r="DK35" s="658"/>
      <c r="DL35" s="634">
        <v>1308133</v>
      </c>
      <c r="DM35" s="657"/>
      <c r="DN35" s="657"/>
      <c r="DO35" s="657"/>
      <c r="DP35" s="657"/>
      <c r="DQ35" s="657"/>
      <c r="DR35" s="657"/>
      <c r="DS35" s="657"/>
      <c r="DT35" s="657"/>
      <c r="DU35" s="657"/>
      <c r="DV35" s="658"/>
      <c r="DW35" s="630">
        <v>2.2000000000000002</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105566057</v>
      </c>
      <c r="S36" s="698"/>
      <c r="T36" s="698"/>
      <c r="U36" s="698"/>
      <c r="V36" s="698"/>
      <c r="W36" s="698"/>
      <c r="X36" s="698"/>
      <c r="Y36" s="699"/>
      <c r="Z36" s="700">
        <v>100</v>
      </c>
      <c r="AA36" s="700"/>
      <c r="AB36" s="700"/>
      <c r="AC36" s="700"/>
      <c r="AD36" s="701">
        <v>56969977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1495732</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-467382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9551815</v>
      </c>
      <c r="CS36" s="626"/>
      <c r="CT36" s="626"/>
      <c r="CU36" s="626"/>
      <c r="CV36" s="626"/>
      <c r="CW36" s="626"/>
      <c r="CX36" s="626"/>
      <c r="CY36" s="627"/>
      <c r="CZ36" s="659">
        <v>9.4</v>
      </c>
      <c r="DA36" s="660"/>
      <c r="DB36" s="660"/>
      <c r="DC36" s="661"/>
      <c r="DD36" s="634">
        <v>8354460</v>
      </c>
      <c r="DE36" s="626"/>
      <c r="DF36" s="626"/>
      <c r="DG36" s="626"/>
      <c r="DH36" s="626"/>
      <c r="DI36" s="626"/>
      <c r="DJ36" s="626"/>
      <c r="DK36" s="627"/>
      <c r="DL36" s="634">
        <v>7059884</v>
      </c>
      <c r="DM36" s="626"/>
      <c r="DN36" s="626"/>
      <c r="DO36" s="626"/>
      <c r="DP36" s="626"/>
      <c r="DQ36" s="626"/>
      <c r="DR36" s="626"/>
      <c r="DS36" s="626"/>
      <c r="DT36" s="626"/>
      <c r="DU36" s="626"/>
      <c r="DV36" s="627"/>
      <c r="DW36" s="630">
        <v>11.9</v>
      </c>
      <c r="DX36" s="655"/>
      <c r="DY36" s="655"/>
      <c r="DZ36" s="655"/>
      <c r="EA36" s="655"/>
      <c r="EB36" s="655"/>
      <c r="EC36" s="656"/>
    </row>
    <row r="37" spans="2:133" ht="11.25" customHeight="1">
      <c r="AQ37" s="704" t="s">
        <v>315</v>
      </c>
      <c r="AR37" s="705"/>
      <c r="AS37" s="705"/>
      <c r="AT37" s="705"/>
      <c r="AU37" s="705"/>
      <c r="AV37" s="705"/>
      <c r="AW37" s="705"/>
      <c r="AX37" s="705"/>
      <c r="AY37" s="706"/>
      <c r="AZ37" s="625">
        <v>366640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52746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3908451</v>
      </c>
      <c r="CS37" s="657"/>
      <c r="CT37" s="657"/>
      <c r="CU37" s="657"/>
      <c r="CV37" s="657"/>
      <c r="CW37" s="657"/>
      <c r="CX37" s="657"/>
      <c r="CY37" s="658"/>
      <c r="CZ37" s="659">
        <v>3.8</v>
      </c>
      <c r="DA37" s="660"/>
      <c r="DB37" s="660"/>
      <c r="DC37" s="661"/>
      <c r="DD37" s="634">
        <v>3908451</v>
      </c>
      <c r="DE37" s="657"/>
      <c r="DF37" s="657"/>
      <c r="DG37" s="657"/>
      <c r="DH37" s="657"/>
      <c r="DI37" s="657"/>
      <c r="DJ37" s="657"/>
      <c r="DK37" s="658"/>
      <c r="DL37" s="634">
        <v>3814978</v>
      </c>
      <c r="DM37" s="657"/>
      <c r="DN37" s="657"/>
      <c r="DO37" s="657"/>
      <c r="DP37" s="657"/>
      <c r="DQ37" s="657"/>
      <c r="DR37" s="657"/>
      <c r="DS37" s="657"/>
      <c r="DT37" s="657"/>
      <c r="DU37" s="657"/>
      <c r="DV37" s="658"/>
      <c r="DW37" s="630">
        <v>6.4</v>
      </c>
      <c r="DX37" s="655"/>
      <c r="DY37" s="655"/>
      <c r="DZ37" s="655"/>
      <c r="EA37" s="655"/>
      <c r="EB37" s="655"/>
      <c r="EC37" s="656"/>
    </row>
    <row r="38" spans="2:133" ht="11.25" customHeight="1">
      <c r="AQ38" s="704" t="s">
        <v>318</v>
      </c>
      <c r="AR38" s="705"/>
      <c r="AS38" s="705"/>
      <c r="AT38" s="705"/>
      <c r="AU38" s="705"/>
      <c r="AV38" s="705"/>
      <c r="AW38" s="705"/>
      <c r="AX38" s="705"/>
      <c r="AY38" s="706"/>
      <c r="AZ38" s="625">
        <v>4958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84578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10594982</v>
      </c>
      <c r="CS38" s="626"/>
      <c r="CT38" s="626"/>
      <c r="CU38" s="626"/>
      <c r="CV38" s="626"/>
      <c r="CW38" s="626"/>
      <c r="CX38" s="626"/>
      <c r="CY38" s="627"/>
      <c r="CZ38" s="659">
        <v>10.4</v>
      </c>
      <c r="DA38" s="660"/>
      <c r="DB38" s="660"/>
      <c r="DC38" s="661"/>
      <c r="DD38" s="634">
        <v>9362436</v>
      </c>
      <c r="DE38" s="626"/>
      <c r="DF38" s="626"/>
      <c r="DG38" s="626"/>
      <c r="DH38" s="626"/>
      <c r="DI38" s="626"/>
      <c r="DJ38" s="626"/>
      <c r="DK38" s="627"/>
      <c r="DL38" s="634">
        <v>6689304</v>
      </c>
      <c r="DM38" s="626"/>
      <c r="DN38" s="626"/>
      <c r="DO38" s="626"/>
      <c r="DP38" s="626"/>
      <c r="DQ38" s="626"/>
      <c r="DR38" s="626"/>
      <c r="DS38" s="626"/>
      <c r="DT38" s="626"/>
      <c r="DU38" s="626"/>
      <c r="DV38" s="627"/>
      <c r="DW38" s="630">
        <v>11.3</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3427047</v>
      </c>
      <c r="CS39" s="657"/>
      <c r="CT39" s="657"/>
      <c r="CU39" s="657"/>
      <c r="CV39" s="657"/>
      <c r="CW39" s="657"/>
      <c r="CX39" s="657"/>
      <c r="CY39" s="658"/>
      <c r="CZ39" s="659">
        <v>3.4</v>
      </c>
      <c r="DA39" s="660"/>
      <c r="DB39" s="660"/>
      <c r="DC39" s="661"/>
      <c r="DD39" s="634">
        <v>3383828</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4368779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322</v>
      </c>
      <c r="CS40" s="626"/>
      <c r="CT40" s="626"/>
      <c r="CU40" s="626"/>
      <c r="CV40" s="626"/>
      <c r="CW40" s="626"/>
      <c r="CX40" s="626"/>
      <c r="CY40" s="627"/>
      <c r="CZ40" s="659" t="s">
        <v>322</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6226203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274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10180520</v>
      </c>
      <c r="CS42" s="626"/>
      <c r="CT42" s="626"/>
      <c r="CU42" s="626"/>
      <c r="CV42" s="626"/>
      <c r="CW42" s="626"/>
      <c r="CX42" s="626"/>
      <c r="CY42" s="627"/>
      <c r="CZ42" s="659">
        <v>10</v>
      </c>
      <c r="DA42" s="708"/>
      <c r="DB42" s="708"/>
      <c r="DC42" s="709"/>
      <c r="DD42" s="634">
        <v>2894469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189182</v>
      </c>
      <c r="CS43" s="657"/>
      <c r="CT43" s="657"/>
      <c r="CU43" s="657"/>
      <c r="CV43" s="657"/>
      <c r="CW43" s="657"/>
      <c r="CX43" s="657"/>
      <c r="CY43" s="658"/>
      <c r="CZ43" s="659">
        <v>0.2</v>
      </c>
      <c r="DA43" s="660"/>
      <c r="DB43" s="660"/>
      <c r="DC43" s="661"/>
      <c r="DD43" s="634">
        <v>178024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10180520</v>
      </c>
      <c r="CS44" s="626"/>
      <c r="CT44" s="626"/>
      <c r="CU44" s="626"/>
      <c r="CV44" s="626"/>
      <c r="CW44" s="626"/>
      <c r="CX44" s="626"/>
      <c r="CY44" s="627"/>
      <c r="CZ44" s="659">
        <v>10</v>
      </c>
      <c r="DA44" s="708"/>
      <c r="DB44" s="708"/>
      <c r="DC44" s="709"/>
      <c r="DD44" s="634">
        <v>2894469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1901954</v>
      </c>
      <c r="CS45" s="657"/>
      <c r="CT45" s="657"/>
      <c r="CU45" s="657"/>
      <c r="CV45" s="657"/>
      <c r="CW45" s="657"/>
      <c r="CX45" s="657"/>
      <c r="CY45" s="658"/>
      <c r="CZ45" s="659">
        <v>1.9</v>
      </c>
      <c r="DA45" s="660"/>
      <c r="DB45" s="660"/>
      <c r="DC45" s="661"/>
      <c r="DD45" s="634">
        <v>190354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8216005</v>
      </c>
      <c r="CS46" s="626"/>
      <c r="CT46" s="626"/>
      <c r="CU46" s="626"/>
      <c r="CV46" s="626"/>
      <c r="CW46" s="626"/>
      <c r="CX46" s="626"/>
      <c r="CY46" s="627"/>
      <c r="CZ46" s="659">
        <v>8.1</v>
      </c>
      <c r="DA46" s="708"/>
      <c r="DB46" s="708"/>
      <c r="DC46" s="709"/>
      <c r="DD46" s="634">
        <v>2641554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101940208</v>
      </c>
      <c r="CS49" s="693"/>
      <c r="CT49" s="693"/>
      <c r="CU49" s="693"/>
      <c r="CV49" s="693"/>
      <c r="CW49" s="693"/>
      <c r="CX49" s="693"/>
      <c r="CY49" s="720"/>
      <c r="CZ49" s="721">
        <v>100</v>
      </c>
      <c r="DA49" s="722"/>
      <c r="DB49" s="722"/>
      <c r="DC49" s="723"/>
      <c r="DD49" s="724">
        <v>67956197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DV102" sqref="DV102:DZ10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535</v>
      </c>
      <c r="C7" s="752"/>
      <c r="D7" s="752"/>
      <c r="E7" s="752"/>
      <c r="F7" s="752"/>
      <c r="G7" s="752"/>
      <c r="H7" s="752"/>
      <c r="I7" s="752"/>
      <c r="J7" s="752"/>
      <c r="K7" s="752"/>
      <c r="L7" s="752"/>
      <c r="M7" s="752"/>
      <c r="N7" s="752"/>
      <c r="O7" s="752"/>
      <c r="P7" s="753"/>
      <c r="Q7" s="754">
        <v>105359</v>
      </c>
      <c r="R7" s="755"/>
      <c r="S7" s="755"/>
      <c r="T7" s="755"/>
      <c r="U7" s="755"/>
      <c r="V7" s="755">
        <v>102157</v>
      </c>
      <c r="W7" s="755"/>
      <c r="X7" s="755"/>
      <c r="Y7" s="755"/>
      <c r="Z7" s="755"/>
      <c r="AA7" s="755">
        <v>3203</v>
      </c>
      <c r="AB7" s="755"/>
      <c r="AC7" s="755"/>
      <c r="AD7" s="755"/>
      <c r="AE7" s="756"/>
      <c r="AF7" s="757">
        <v>3071</v>
      </c>
      <c r="AG7" s="758"/>
      <c r="AH7" s="758"/>
      <c r="AI7" s="758"/>
      <c r="AJ7" s="759"/>
      <c r="AK7" s="794">
        <v>3695</v>
      </c>
      <c r="AL7" s="795"/>
      <c r="AM7" s="795"/>
      <c r="AN7" s="795"/>
      <c r="AO7" s="795"/>
      <c r="AP7" s="795">
        <v>57312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543</v>
      </c>
      <c r="BS7" s="798" t="s">
        <v>537</v>
      </c>
      <c r="BT7" s="799"/>
      <c r="BU7" s="799"/>
      <c r="BV7" s="799"/>
      <c r="BW7" s="799"/>
      <c r="BX7" s="799"/>
      <c r="BY7" s="799"/>
      <c r="BZ7" s="799"/>
      <c r="CA7" s="799"/>
      <c r="CB7" s="799"/>
      <c r="CC7" s="799"/>
      <c r="CD7" s="799"/>
      <c r="CE7" s="799"/>
      <c r="CF7" s="799"/>
      <c r="CG7" s="800"/>
      <c r="CH7" s="791" t="s">
        <v>538</v>
      </c>
      <c r="CI7" s="792"/>
      <c r="CJ7" s="792"/>
      <c r="CK7" s="792"/>
      <c r="CL7" s="793"/>
      <c r="CM7" s="791">
        <v>45</v>
      </c>
      <c r="CN7" s="792"/>
      <c r="CO7" s="792"/>
      <c r="CP7" s="792"/>
      <c r="CQ7" s="793"/>
      <c r="CR7" s="791">
        <v>5</v>
      </c>
      <c r="CS7" s="792"/>
      <c r="CT7" s="792"/>
      <c r="CU7" s="792"/>
      <c r="CV7" s="793"/>
      <c r="CW7" s="791">
        <v>0</v>
      </c>
      <c r="CX7" s="792"/>
      <c r="CY7" s="792"/>
      <c r="CZ7" s="792"/>
      <c r="DA7" s="793"/>
      <c r="DB7" s="791">
        <v>0</v>
      </c>
      <c r="DC7" s="792"/>
      <c r="DD7" s="792"/>
      <c r="DE7" s="792"/>
      <c r="DF7" s="793"/>
      <c r="DG7" s="791">
        <v>201</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523</v>
      </c>
      <c r="R8" s="779"/>
      <c r="S8" s="779"/>
      <c r="T8" s="779"/>
      <c r="U8" s="779"/>
      <c r="V8" s="779">
        <v>211</v>
      </c>
      <c r="W8" s="779"/>
      <c r="X8" s="779"/>
      <c r="Y8" s="779"/>
      <c r="Z8" s="779"/>
      <c r="AA8" s="779">
        <v>312</v>
      </c>
      <c r="AB8" s="779"/>
      <c r="AC8" s="779"/>
      <c r="AD8" s="779"/>
      <c r="AE8" s="780"/>
      <c r="AF8" s="781">
        <v>6</v>
      </c>
      <c r="AG8" s="782"/>
      <c r="AH8" s="782"/>
      <c r="AI8" s="782"/>
      <c r="AJ8" s="783"/>
      <c r="AK8" s="784">
        <v>219</v>
      </c>
      <c r="AL8" s="785"/>
      <c r="AM8" s="785"/>
      <c r="AN8" s="785"/>
      <c r="AO8" s="785"/>
      <c r="AP8" s="785">
        <v>1258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544</v>
      </c>
      <c r="BS8" s="788" t="s">
        <v>539</v>
      </c>
      <c r="BT8" s="789"/>
      <c r="BU8" s="789"/>
      <c r="BV8" s="789"/>
      <c r="BW8" s="789"/>
      <c r="BX8" s="789"/>
      <c r="BY8" s="789"/>
      <c r="BZ8" s="789"/>
      <c r="CA8" s="789"/>
      <c r="CB8" s="789"/>
      <c r="CC8" s="789"/>
      <c r="CD8" s="789"/>
      <c r="CE8" s="789"/>
      <c r="CF8" s="789"/>
      <c r="CG8" s="790"/>
      <c r="CH8" s="801">
        <v>24</v>
      </c>
      <c r="CI8" s="802"/>
      <c r="CJ8" s="802"/>
      <c r="CK8" s="802"/>
      <c r="CL8" s="803"/>
      <c r="CM8" s="801">
        <v>633</v>
      </c>
      <c r="CN8" s="802"/>
      <c r="CO8" s="802"/>
      <c r="CP8" s="802"/>
      <c r="CQ8" s="803"/>
      <c r="CR8" s="801">
        <v>50</v>
      </c>
      <c r="CS8" s="802"/>
      <c r="CT8" s="802"/>
      <c r="CU8" s="802"/>
      <c r="CV8" s="803"/>
      <c r="CW8" s="801">
        <v>0</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c r="A9" s="214">
        <v>3</v>
      </c>
      <c r="B9" s="775" t="s">
        <v>536</v>
      </c>
      <c r="C9" s="776"/>
      <c r="D9" s="776"/>
      <c r="E9" s="776"/>
      <c r="F9" s="776"/>
      <c r="G9" s="776"/>
      <c r="H9" s="776"/>
      <c r="I9" s="776"/>
      <c r="J9" s="776"/>
      <c r="K9" s="776"/>
      <c r="L9" s="776"/>
      <c r="M9" s="776"/>
      <c r="N9" s="776"/>
      <c r="O9" s="776"/>
      <c r="P9" s="777"/>
      <c r="Q9" s="778">
        <v>406</v>
      </c>
      <c r="R9" s="779"/>
      <c r="S9" s="779"/>
      <c r="T9" s="779"/>
      <c r="U9" s="779"/>
      <c r="V9" s="779">
        <v>295</v>
      </c>
      <c r="W9" s="779"/>
      <c r="X9" s="779"/>
      <c r="Y9" s="779"/>
      <c r="Z9" s="779"/>
      <c r="AA9" s="779">
        <v>111</v>
      </c>
      <c r="AB9" s="779"/>
      <c r="AC9" s="779"/>
      <c r="AD9" s="779"/>
      <c r="AE9" s="780"/>
      <c r="AF9" s="781">
        <v>0</v>
      </c>
      <c r="AG9" s="782"/>
      <c r="AH9" s="782"/>
      <c r="AI9" s="782"/>
      <c r="AJ9" s="783"/>
      <c r="AK9" s="784">
        <v>365</v>
      </c>
      <c r="AL9" s="785"/>
      <c r="AM9" s="785"/>
      <c r="AN9" s="785"/>
      <c r="AO9" s="785"/>
      <c r="AP9" s="785">
        <v>2</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544</v>
      </c>
      <c r="BS9" s="788" t="s">
        <v>540</v>
      </c>
      <c r="BT9" s="789"/>
      <c r="BU9" s="789"/>
      <c r="BV9" s="789"/>
      <c r="BW9" s="789"/>
      <c r="BX9" s="789"/>
      <c r="BY9" s="789"/>
      <c r="BZ9" s="789"/>
      <c r="CA9" s="789"/>
      <c r="CB9" s="789"/>
      <c r="CC9" s="789"/>
      <c r="CD9" s="789"/>
      <c r="CE9" s="789"/>
      <c r="CF9" s="789"/>
      <c r="CG9" s="790"/>
      <c r="CH9" s="801">
        <v>11</v>
      </c>
      <c r="CI9" s="802"/>
      <c r="CJ9" s="802"/>
      <c r="CK9" s="802"/>
      <c r="CL9" s="803"/>
      <c r="CM9" s="801">
        <v>110</v>
      </c>
      <c r="CN9" s="802"/>
      <c r="CO9" s="802"/>
      <c r="CP9" s="802"/>
      <c r="CQ9" s="803"/>
      <c r="CR9" s="801">
        <v>50</v>
      </c>
      <c r="CS9" s="802"/>
      <c r="CT9" s="802"/>
      <c r="CU9" s="802"/>
      <c r="CV9" s="803"/>
      <c r="CW9" s="801">
        <v>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544</v>
      </c>
      <c r="BS10" s="788" t="s">
        <v>541</v>
      </c>
      <c r="BT10" s="789"/>
      <c r="BU10" s="789"/>
      <c r="BV10" s="789"/>
      <c r="BW10" s="789"/>
      <c r="BX10" s="789"/>
      <c r="BY10" s="789"/>
      <c r="BZ10" s="789"/>
      <c r="CA10" s="789"/>
      <c r="CB10" s="789"/>
      <c r="CC10" s="789"/>
      <c r="CD10" s="789"/>
      <c r="CE10" s="789"/>
      <c r="CF10" s="789"/>
      <c r="CG10" s="790"/>
      <c r="CH10" s="801">
        <v>17</v>
      </c>
      <c r="CI10" s="802"/>
      <c r="CJ10" s="802"/>
      <c r="CK10" s="802"/>
      <c r="CL10" s="803"/>
      <c r="CM10" s="801">
        <v>402</v>
      </c>
      <c r="CN10" s="802"/>
      <c r="CO10" s="802"/>
      <c r="CP10" s="802"/>
      <c r="CQ10" s="803"/>
      <c r="CR10" s="801">
        <v>200</v>
      </c>
      <c r="CS10" s="802"/>
      <c r="CT10" s="802"/>
      <c r="CU10" s="802"/>
      <c r="CV10" s="803"/>
      <c r="CW10" s="801">
        <v>0</v>
      </c>
      <c r="CX10" s="802"/>
      <c r="CY10" s="802"/>
      <c r="CZ10" s="802"/>
      <c r="DA10" s="803"/>
      <c r="DB10" s="801">
        <v>0</v>
      </c>
      <c r="DC10" s="802"/>
      <c r="DD10" s="802"/>
      <c r="DE10" s="802"/>
      <c r="DF10" s="803"/>
      <c r="DG10" s="801">
        <v>0</v>
      </c>
      <c r="DH10" s="802"/>
      <c r="DI10" s="802"/>
      <c r="DJ10" s="802"/>
      <c r="DK10" s="803"/>
      <c r="DL10" s="801">
        <v>0</v>
      </c>
      <c r="DM10" s="802"/>
      <c r="DN10" s="802"/>
      <c r="DO10" s="802"/>
      <c r="DP10" s="803"/>
      <c r="DQ10" s="801">
        <v>0</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544</v>
      </c>
      <c r="BS11" s="788" t="s">
        <v>542</v>
      </c>
      <c r="BT11" s="789"/>
      <c r="BU11" s="789"/>
      <c r="BV11" s="789"/>
      <c r="BW11" s="789"/>
      <c r="BX11" s="789"/>
      <c r="BY11" s="789"/>
      <c r="BZ11" s="789"/>
      <c r="CA11" s="789"/>
      <c r="CB11" s="789"/>
      <c r="CC11" s="789"/>
      <c r="CD11" s="789"/>
      <c r="CE11" s="789"/>
      <c r="CF11" s="789"/>
      <c r="CG11" s="790"/>
      <c r="CH11" s="801">
        <v>5</v>
      </c>
      <c r="CI11" s="802"/>
      <c r="CJ11" s="802"/>
      <c r="CK11" s="802"/>
      <c r="CL11" s="803"/>
      <c r="CM11" s="801">
        <v>1373</v>
      </c>
      <c r="CN11" s="802"/>
      <c r="CO11" s="802"/>
      <c r="CP11" s="802"/>
      <c r="CQ11" s="803"/>
      <c r="CR11" s="801">
        <v>1292</v>
      </c>
      <c r="CS11" s="802"/>
      <c r="CT11" s="802"/>
      <c r="CU11" s="802"/>
      <c r="CV11" s="803"/>
      <c r="CW11" s="801">
        <v>0</v>
      </c>
      <c r="CX11" s="802"/>
      <c r="CY11" s="802"/>
      <c r="CZ11" s="802"/>
      <c r="DA11" s="803"/>
      <c r="DB11" s="801">
        <v>95</v>
      </c>
      <c r="DC11" s="802"/>
      <c r="DD11" s="802"/>
      <c r="DE11" s="802"/>
      <c r="DF11" s="803"/>
      <c r="DG11" s="801">
        <v>0</v>
      </c>
      <c r="DH11" s="802"/>
      <c r="DI11" s="802"/>
      <c r="DJ11" s="802"/>
      <c r="DK11" s="803"/>
      <c r="DL11" s="801">
        <v>0</v>
      </c>
      <c r="DM11" s="802"/>
      <c r="DN11" s="802"/>
      <c r="DO11" s="802"/>
      <c r="DP11" s="803"/>
      <c r="DQ11" s="801">
        <v>0</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105704</v>
      </c>
      <c r="R23" s="814"/>
      <c r="S23" s="814"/>
      <c r="T23" s="814"/>
      <c r="U23" s="814"/>
      <c r="V23" s="814">
        <v>102078</v>
      </c>
      <c r="W23" s="814"/>
      <c r="X23" s="814"/>
      <c r="Y23" s="814"/>
      <c r="Z23" s="814"/>
      <c r="AA23" s="814">
        <v>3626</v>
      </c>
      <c r="AB23" s="814"/>
      <c r="AC23" s="814"/>
      <c r="AD23" s="814"/>
      <c r="AE23" s="815"/>
      <c r="AF23" s="816">
        <v>3077</v>
      </c>
      <c r="AG23" s="814"/>
      <c r="AH23" s="814"/>
      <c r="AI23" s="814"/>
      <c r="AJ23" s="817"/>
      <c r="AK23" s="818"/>
      <c r="AL23" s="819"/>
      <c r="AM23" s="819"/>
      <c r="AN23" s="819"/>
      <c r="AO23" s="819"/>
      <c r="AP23" s="814">
        <v>58572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53</v>
      </c>
      <c r="R28" s="843"/>
      <c r="S28" s="843"/>
      <c r="T28" s="843"/>
      <c r="U28" s="843"/>
      <c r="V28" s="843">
        <v>27</v>
      </c>
      <c r="W28" s="843"/>
      <c r="X28" s="843"/>
      <c r="Y28" s="843"/>
      <c r="Z28" s="843"/>
      <c r="AA28" s="843">
        <v>26</v>
      </c>
      <c r="AB28" s="843"/>
      <c r="AC28" s="843"/>
      <c r="AD28" s="843"/>
      <c r="AE28" s="844"/>
      <c r="AF28" s="845">
        <v>26</v>
      </c>
      <c r="AG28" s="843"/>
      <c r="AH28" s="843"/>
      <c r="AI28" s="843"/>
      <c r="AJ28" s="846"/>
      <c r="AK28" s="847">
        <v>0</v>
      </c>
      <c r="AL28" s="838"/>
      <c r="AM28" s="838"/>
      <c r="AN28" s="838"/>
      <c r="AO28" s="838"/>
      <c r="AP28" s="838">
        <v>0</v>
      </c>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42538</v>
      </c>
      <c r="R29" s="779"/>
      <c r="S29" s="779"/>
      <c r="T29" s="779"/>
      <c r="U29" s="779"/>
      <c r="V29" s="779">
        <v>41208</v>
      </c>
      <c r="W29" s="779"/>
      <c r="X29" s="779"/>
      <c r="Y29" s="779"/>
      <c r="Z29" s="779"/>
      <c r="AA29" s="779">
        <v>1330</v>
      </c>
      <c r="AB29" s="779"/>
      <c r="AC29" s="779"/>
      <c r="AD29" s="779"/>
      <c r="AE29" s="780"/>
      <c r="AF29" s="781">
        <v>1330</v>
      </c>
      <c r="AG29" s="782"/>
      <c r="AH29" s="782"/>
      <c r="AI29" s="782"/>
      <c r="AJ29" s="783"/>
      <c r="AK29" s="850">
        <v>4064</v>
      </c>
      <c r="AL29" s="851"/>
      <c r="AM29" s="851"/>
      <c r="AN29" s="851"/>
      <c r="AO29" s="851"/>
      <c r="AP29" s="851">
        <v>0</v>
      </c>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545</v>
      </c>
      <c r="C30" s="776"/>
      <c r="D30" s="776"/>
      <c r="E30" s="776"/>
      <c r="F30" s="776"/>
      <c r="G30" s="776"/>
      <c r="H30" s="776"/>
      <c r="I30" s="776"/>
      <c r="J30" s="776"/>
      <c r="K30" s="776"/>
      <c r="L30" s="776"/>
      <c r="M30" s="776"/>
      <c r="N30" s="776"/>
      <c r="O30" s="776"/>
      <c r="P30" s="777"/>
      <c r="Q30" s="778">
        <v>20656</v>
      </c>
      <c r="R30" s="779"/>
      <c r="S30" s="779"/>
      <c r="T30" s="779"/>
      <c r="U30" s="779"/>
      <c r="V30" s="779">
        <v>19755</v>
      </c>
      <c r="W30" s="779"/>
      <c r="X30" s="779"/>
      <c r="Y30" s="779"/>
      <c r="Z30" s="779"/>
      <c r="AA30" s="779">
        <v>901</v>
      </c>
      <c r="AB30" s="779"/>
      <c r="AC30" s="779"/>
      <c r="AD30" s="779"/>
      <c r="AE30" s="780"/>
      <c r="AF30" s="781">
        <v>901</v>
      </c>
      <c r="AG30" s="782"/>
      <c r="AH30" s="782"/>
      <c r="AI30" s="782"/>
      <c r="AJ30" s="783"/>
      <c r="AK30" s="850">
        <v>3321</v>
      </c>
      <c r="AL30" s="851"/>
      <c r="AM30" s="851"/>
      <c r="AN30" s="851"/>
      <c r="AO30" s="851"/>
      <c r="AP30" s="851">
        <v>0</v>
      </c>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3958</v>
      </c>
      <c r="R31" s="779"/>
      <c r="S31" s="779"/>
      <c r="T31" s="779"/>
      <c r="U31" s="779"/>
      <c r="V31" s="779">
        <v>3945</v>
      </c>
      <c r="W31" s="779"/>
      <c r="X31" s="779"/>
      <c r="Y31" s="779"/>
      <c r="Z31" s="779"/>
      <c r="AA31" s="779">
        <v>13</v>
      </c>
      <c r="AB31" s="779"/>
      <c r="AC31" s="779"/>
      <c r="AD31" s="779"/>
      <c r="AE31" s="780"/>
      <c r="AF31" s="781">
        <v>13</v>
      </c>
      <c r="AG31" s="782"/>
      <c r="AH31" s="782"/>
      <c r="AI31" s="782"/>
      <c r="AJ31" s="783"/>
      <c r="AK31" s="850">
        <v>506</v>
      </c>
      <c r="AL31" s="851"/>
      <c r="AM31" s="851"/>
      <c r="AN31" s="851"/>
      <c r="AO31" s="851"/>
      <c r="AP31" s="851">
        <v>0</v>
      </c>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546</v>
      </c>
      <c r="C32" s="776"/>
      <c r="D32" s="776"/>
      <c r="E32" s="776"/>
      <c r="F32" s="776"/>
      <c r="G32" s="776"/>
      <c r="H32" s="776"/>
      <c r="I32" s="776"/>
      <c r="J32" s="776"/>
      <c r="K32" s="776"/>
      <c r="L32" s="776"/>
      <c r="M32" s="776"/>
      <c r="N32" s="776"/>
      <c r="O32" s="776"/>
      <c r="P32" s="777"/>
      <c r="Q32" s="778">
        <v>6517</v>
      </c>
      <c r="R32" s="779"/>
      <c r="S32" s="779"/>
      <c r="T32" s="779"/>
      <c r="U32" s="779"/>
      <c r="V32" s="779">
        <v>5533</v>
      </c>
      <c r="W32" s="779"/>
      <c r="X32" s="779"/>
      <c r="Y32" s="779"/>
      <c r="Z32" s="779"/>
      <c r="AA32" s="779">
        <v>984</v>
      </c>
      <c r="AB32" s="779"/>
      <c r="AC32" s="779"/>
      <c r="AD32" s="779"/>
      <c r="AE32" s="780"/>
      <c r="AF32" s="781">
        <v>6102</v>
      </c>
      <c r="AG32" s="782"/>
      <c r="AH32" s="782"/>
      <c r="AI32" s="782"/>
      <c r="AJ32" s="783"/>
      <c r="AK32" s="850">
        <v>46</v>
      </c>
      <c r="AL32" s="851"/>
      <c r="AM32" s="851"/>
      <c r="AN32" s="851"/>
      <c r="AO32" s="851"/>
      <c r="AP32" s="851">
        <v>4499</v>
      </c>
      <c r="AQ32" s="851"/>
      <c r="AR32" s="851"/>
      <c r="AS32" s="851"/>
      <c r="AT32" s="851"/>
      <c r="AU32" s="851">
        <v>0</v>
      </c>
      <c r="AV32" s="851"/>
      <c r="AW32" s="851"/>
      <c r="AX32" s="851"/>
      <c r="AY32" s="851"/>
      <c r="AZ32" s="852"/>
      <c r="BA32" s="852"/>
      <c r="BB32" s="852"/>
      <c r="BC32" s="852"/>
      <c r="BD32" s="852"/>
      <c r="BE32" s="848" t="s">
        <v>547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548</v>
      </c>
      <c r="C33" s="776"/>
      <c r="D33" s="776"/>
      <c r="E33" s="776"/>
      <c r="F33" s="776"/>
      <c r="G33" s="776"/>
      <c r="H33" s="776"/>
      <c r="I33" s="776"/>
      <c r="J33" s="776"/>
      <c r="K33" s="776"/>
      <c r="L33" s="776"/>
      <c r="M33" s="776"/>
      <c r="N33" s="776"/>
      <c r="O33" s="776"/>
      <c r="P33" s="777"/>
      <c r="Q33" s="778">
        <v>5044</v>
      </c>
      <c r="R33" s="779"/>
      <c r="S33" s="779"/>
      <c r="T33" s="779"/>
      <c r="U33" s="779"/>
      <c r="V33" s="779">
        <v>5360</v>
      </c>
      <c r="W33" s="779"/>
      <c r="X33" s="779"/>
      <c r="Y33" s="779"/>
      <c r="Z33" s="779"/>
      <c r="AA33" s="779">
        <v>-316</v>
      </c>
      <c r="AB33" s="779"/>
      <c r="AC33" s="779"/>
      <c r="AD33" s="779"/>
      <c r="AE33" s="780"/>
      <c r="AF33" s="781">
        <v>1780</v>
      </c>
      <c r="AG33" s="782"/>
      <c r="AH33" s="782"/>
      <c r="AI33" s="782"/>
      <c r="AJ33" s="783"/>
      <c r="AK33" s="850">
        <v>1495</v>
      </c>
      <c r="AL33" s="851"/>
      <c r="AM33" s="851"/>
      <c r="AN33" s="851"/>
      <c r="AO33" s="851"/>
      <c r="AP33" s="851">
        <v>18272</v>
      </c>
      <c r="AQ33" s="851"/>
      <c r="AR33" s="851"/>
      <c r="AS33" s="851"/>
      <c r="AT33" s="851"/>
      <c r="AU33" s="851">
        <v>2325</v>
      </c>
      <c r="AV33" s="851"/>
      <c r="AW33" s="851"/>
      <c r="AX33" s="851"/>
      <c r="AY33" s="851"/>
      <c r="AZ33" s="852"/>
      <c r="BA33" s="852"/>
      <c r="BB33" s="852"/>
      <c r="BC33" s="852"/>
      <c r="BD33" s="852"/>
      <c r="BE33" s="848" t="s">
        <v>547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549</v>
      </c>
      <c r="C34" s="776"/>
      <c r="D34" s="776"/>
      <c r="E34" s="776"/>
      <c r="F34" s="776"/>
      <c r="G34" s="776"/>
      <c r="H34" s="776"/>
      <c r="I34" s="776"/>
      <c r="J34" s="776"/>
      <c r="K34" s="776"/>
      <c r="L34" s="776"/>
      <c r="M34" s="776"/>
      <c r="N34" s="776"/>
      <c r="O34" s="776"/>
      <c r="P34" s="777"/>
      <c r="Q34" s="778">
        <v>1754</v>
      </c>
      <c r="R34" s="779"/>
      <c r="S34" s="779"/>
      <c r="T34" s="779"/>
      <c r="U34" s="779"/>
      <c r="V34" s="779">
        <v>1812</v>
      </c>
      <c r="W34" s="779"/>
      <c r="X34" s="779"/>
      <c r="Y34" s="779"/>
      <c r="Z34" s="779"/>
      <c r="AA34" s="779">
        <v>-57</v>
      </c>
      <c r="AB34" s="779"/>
      <c r="AC34" s="779"/>
      <c r="AD34" s="779"/>
      <c r="AE34" s="780"/>
      <c r="AF34" s="781">
        <v>387</v>
      </c>
      <c r="AG34" s="782"/>
      <c r="AH34" s="782"/>
      <c r="AI34" s="782"/>
      <c r="AJ34" s="783"/>
      <c r="AK34" s="850">
        <v>367</v>
      </c>
      <c r="AL34" s="851"/>
      <c r="AM34" s="851"/>
      <c r="AN34" s="851"/>
      <c r="AO34" s="851"/>
      <c r="AP34" s="851">
        <v>58</v>
      </c>
      <c r="AQ34" s="851"/>
      <c r="AR34" s="851"/>
      <c r="AS34" s="851"/>
      <c r="AT34" s="851"/>
      <c r="AU34" s="851">
        <v>0</v>
      </c>
      <c r="AV34" s="851"/>
      <c r="AW34" s="851"/>
      <c r="AX34" s="851"/>
      <c r="AY34" s="851"/>
      <c r="AZ34" s="852"/>
      <c r="BA34" s="852"/>
      <c r="BB34" s="852"/>
      <c r="BC34" s="852"/>
      <c r="BD34" s="852"/>
      <c r="BE34" s="848" t="s">
        <v>547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10540</v>
      </c>
      <c r="AG63" s="862"/>
      <c r="AH63" s="862"/>
      <c r="AI63" s="862"/>
      <c r="AJ63" s="863"/>
      <c r="AK63" s="864"/>
      <c r="AL63" s="859"/>
      <c r="AM63" s="859"/>
      <c r="AN63" s="859"/>
      <c r="AO63" s="859"/>
      <c r="AP63" s="862">
        <v>22829</v>
      </c>
      <c r="AQ63" s="862"/>
      <c r="AR63" s="862"/>
      <c r="AS63" s="862"/>
      <c r="AT63" s="862"/>
      <c r="AU63" s="862">
        <v>2325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388</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389</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550</v>
      </c>
      <c r="C68" s="890"/>
      <c r="D68" s="890"/>
      <c r="E68" s="890"/>
      <c r="F68" s="890"/>
      <c r="G68" s="890"/>
      <c r="H68" s="890"/>
      <c r="I68" s="890"/>
      <c r="J68" s="890"/>
      <c r="K68" s="890"/>
      <c r="L68" s="890"/>
      <c r="M68" s="890"/>
      <c r="N68" s="890"/>
      <c r="O68" s="890"/>
      <c r="P68" s="891"/>
      <c r="Q68" s="892">
        <v>10531</v>
      </c>
      <c r="R68" s="886"/>
      <c r="S68" s="886"/>
      <c r="T68" s="886"/>
      <c r="U68" s="886"/>
      <c r="V68" s="886">
        <v>10138</v>
      </c>
      <c r="W68" s="886"/>
      <c r="X68" s="886"/>
      <c r="Y68" s="886"/>
      <c r="Z68" s="886"/>
      <c r="AA68" s="886">
        <v>393</v>
      </c>
      <c r="AB68" s="886"/>
      <c r="AC68" s="886"/>
      <c r="AD68" s="886"/>
      <c r="AE68" s="886"/>
      <c r="AF68" s="886">
        <v>143</v>
      </c>
      <c r="AG68" s="886"/>
      <c r="AH68" s="886"/>
      <c r="AI68" s="886"/>
      <c r="AJ68" s="886"/>
      <c r="AK68" s="886">
        <v>0</v>
      </c>
      <c r="AL68" s="886"/>
      <c r="AM68" s="886"/>
      <c r="AN68" s="886"/>
      <c r="AO68" s="886"/>
      <c r="AP68" s="886">
        <v>3362</v>
      </c>
      <c r="AQ68" s="886"/>
      <c r="AR68" s="886"/>
      <c r="AS68" s="886"/>
      <c r="AT68" s="886"/>
      <c r="AU68" s="886">
        <v>996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c r="C69" s="894"/>
      <c r="D69" s="894"/>
      <c r="E69" s="894"/>
      <c r="F69" s="894"/>
      <c r="G69" s="894"/>
      <c r="H69" s="894"/>
      <c r="I69" s="894"/>
      <c r="J69" s="894"/>
      <c r="K69" s="894"/>
      <c r="L69" s="894"/>
      <c r="M69" s="894"/>
      <c r="N69" s="894"/>
      <c r="O69" s="894"/>
      <c r="P69" s="895"/>
      <c r="Q69" s="896"/>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143</v>
      </c>
      <c r="AG88" s="862"/>
      <c r="AH88" s="862"/>
      <c r="AI88" s="862"/>
      <c r="AJ88" s="862"/>
      <c r="AK88" s="859"/>
      <c r="AL88" s="859"/>
      <c r="AM88" s="859"/>
      <c r="AN88" s="859"/>
      <c r="AO88" s="859"/>
      <c r="AP88" s="862">
        <v>3362</v>
      </c>
      <c r="AQ88" s="862"/>
      <c r="AR88" s="862"/>
      <c r="AS88" s="862"/>
      <c r="AT88" s="862"/>
      <c r="AU88" s="862">
        <v>996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1597</v>
      </c>
      <c r="CS102" s="870"/>
      <c r="CT102" s="870"/>
      <c r="CU102" s="870"/>
      <c r="CV102" s="913"/>
      <c r="CW102" s="912">
        <v>0</v>
      </c>
      <c r="CX102" s="870"/>
      <c r="CY102" s="870"/>
      <c r="CZ102" s="870"/>
      <c r="DA102" s="913"/>
      <c r="DB102" s="912">
        <v>95</v>
      </c>
      <c r="DC102" s="870"/>
      <c r="DD102" s="870"/>
      <c r="DE102" s="870"/>
      <c r="DF102" s="913"/>
      <c r="DG102" s="912">
        <v>201</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288</v>
      </c>
      <c r="AG109" s="915"/>
      <c r="AH109" s="915"/>
      <c r="AI109" s="915"/>
      <c r="AJ109" s="916"/>
      <c r="AK109" s="914" t="s">
        <v>287</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288</v>
      </c>
      <c r="BW109" s="915"/>
      <c r="BX109" s="915"/>
      <c r="BY109" s="915"/>
      <c r="BZ109" s="916"/>
      <c r="CA109" s="914" t="s">
        <v>287</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288</v>
      </c>
      <c r="DM109" s="915"/>
      <c r="DN109" s="915"/>
      <c r="DO109" s="915"/>
      <c r="DP109" s="916"/>
      <c r="DQ109" s="914" t="s">
        <v>287</v>
      </c>
      <c r="DR109" s="915"/>
      <c r="DS109" s="915"/>
      <c r="DT109" s="915"/>
      <c r="DU109" s="916"/>
      <c r="DV109" s="914" t="s">
        <v>400</v>
      </c>
      <c r="DW109" s="915"/>
      <c r="DX109" s="915"/>
      <c r="DY109" s="915"/>
      <c r="DZ109" s="917"/>
    </row>
    <row r="110" spans="1:131" s="199" customFormat="1" ht="26.25" customHeight="1">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6814805</v>
      </c>
      <c r="AB110" s="922"/>
      <c r="AC110" s="922"/>
      <c r="AD110" s="922"/>
      <c r="AE110" s="923"/>
      <c r="AF110" s="924">
        <v>6346584</v>
      </c>
      <c r="AG110" s="922"/>
      <c r="AH110" s="922"/>
      <c r="AI110" s="922"/>
      <c r="AJ110" s="923"/>
      <c r="AK110" s="924">
        <v>6673866</v>
      </c>
      <c r="AL110" s="922"/>
      <c r="AM110" s="922"/>
      <c r="AN110" s="922"/>
      <c r="AO110" s="923"/>
      <c r="AP110" s="925">
        <v>12.5</v>
      </c>
      <c r="AQ110" s="926"/>
      <c r="AR110" s="926"/>
      <c r="AS110" s="926"/>
      <c r="AT110" s="927"/>
      <c r="AU110" s="928" t="s">
        <v>62</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57190577</v>
      </c>
      <c r="BR110" s="957"/>
      <c r="BS110" s="957"/>
      <c r="BT110" s="957"/>
      <c r="BU110" s="957"/>
      <c r="BV110" s="957">
        <v>57242977</v>
      </c>
      <c r="BW110" s="957"/>
      <c r="BX110" s="957"/>
      <c r="BY110" s="957"/>
      <c r="BZ110" s="957"/>
      <c r="CA110" s="957">
        <v>58571823</v>
      </c>
      <c r="CB110" s="957"/>
      <c r="CC110" s="957"/>
      <c r="CD110" s="957"/>
      <c r="CE110" s="957"/>
      <c r="CF110" s="971">
        <v>109.8</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v>4262129</v>
      </c>
      <c r="BR111" s="950"/>
      <c r="BS111" s="950"/>
      <c r="BT111" s="950"/>
      <c r="BU111" s="950"/>
      <c r="BV111" s="950">
        <v>4193377</v>
      </c>
      <c r="BW111" s="950"/>
      <c r="BX111" s="950"/>
      <c r="BY111" s="950"/>
      <c r="BZ111" s="950"/>
      <c r="CA111" s="950">
        <v>3737524</v>
      </c>
      <c r="CB111" s="950"/>
      <c r="CC111" s="950"/>
      <c r="CD111" s="950"/>
      <c r="CE111" s="950"/>
      <c r="CF111" s="944">
        <v>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3870422</v>
      </c>
      <c r="DH111" s="950"/>
      <c r="DI111" s="950"/>
      <c r="DJ111" s="950"/>
      <c r="DK111" s="950"/>
      <c r="DL111" s="950">
        <v>3704790</v>
      </c>
      <c r="DM111" s="950"/>
      <c r="DN111" s="950"/>
      <c r="DO111" s="950"/>
      <c r="DP111" s="950"/>
      <c r="DQ111" s="950">
        <v>3536496</v>
      </c>
      <c r="DR111" s="950"/>
      <c r="DS111" s="950"/>
      <c r="DT111" s="950"/>
      <c r="DU111" s="950"/>
      <c r="DV111" s="951">
        <v>6.6</v>
      </c>
      <c r="DW111" s="951"/>
      <c r="DX111" s="951"/>
      <c r="DY111" s="951"/>
      <c r="DZ111" s="952"/>
    </row>
    <row r="112" spans="1:131" s="199"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4267026</v>
      </c>
      <c r="BR112" s="950"/>
      <c r="BS112" s="950"/>
      <c r="BT112" s="950"/>
      <c r="BU112" s="950"/>
      <c r="BV112" s="950">
        <v>2400117</v>
      </c>
      <c r="BW112" s="950"/>
      <c r="BX112" s="950"/>
      <c r="BY112" s="950"/>
      <c r="BZ112" s="950"/>
      <c r="CA112" s="950">
        <v>2325093</v>
      </c>
      <c r="CB112" s="950"/>
      <c r="CC112" s="950"/>
      <c r="CD112" s="950"/>
      <c r="CE112" s="950"/>
      <c r="CF112" s="944">
        <v>4.4000000000000004</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1100645</v>
      </c>
      <c r="AB113" s="964"/>
      <c r="AC113" s="964"/>
      <c r="AD113" s="964"/>
      <c r="AE113" s="965"/>
      <c r="AF113" s="966">
        <v>1038884</v>
      </c>
      <c r="AG113" s="964"/>
      <c r="AH113" s="964"/>
      <c r="AI113" s="964"/>
      <c r="AJ113" s="965"/>
      <c r="AK113" s="966">
        <v>890468</v>
      </c>
      <c r="AL113" s="964"/>
      <c r="AM113" s="964"/>
      <c r="AN113" s="964"/>
      <c r="AO113" s="965"/>
      <c r="AP113" s="967">
        <v>1.7</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833855</v>
      </c>
      <c r="BR113" s="950"/>
      <c r="BS113" s="950"/>
      <c r="BT113" s="950"/>
      <c r="BU113" s="950"/>
      <c r="BV113" s="950">
        <v>951782</v>
      </c>
      <c r="BW113" s="950"/>
      <c r="BX113" s="950"/>
      <c r="BY113" s="950"/>
      <c r="BZ113" s="950"/>
      <c r="CA113" s="950">
        <v>995964</v>
      </c>
      <c r="CB113" s="950"/>
      <c r="CC113" s="950"/>
      <c r="CD113" s="950"/>
      <c r="CE113" s="950"/>
      <c r="CF113" s="944">
        <v>1.9</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88926</v>
      </c>
      <c r="AB114" s="989"/>
      <c r="AC114" s="989"/>
      <c r="AD114" s="989"/>
      <c r="AE114" s="990"/>
      <c r="AF114" s="991">
        <v>116731</v>
      </c>
      <c r="AG114" s="989"/>
      <c r="AH114" s="989"/>
      <c r="AI114" s="989"/>
      <c r="AJ114" s="990"/>
      <c r="AK114" s="991">
        <v>168530</v>
      </c>
      <c r="AL114" s="989"/>
      <c r="AM114" s="989"/>
      <c r="AN114" s="989"/>
      <c r="AO114" s="990"/>
      <c r="AP114" s="992">
        <v>0.3</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9855835</v>
      </c>
      <c r="BR114" s="950"/>
      <c r="BS114" s="950"/>
      <c r="BT114" s="950"/>
      <c r="BU114" s="950"/>
      <c r="BV114" s="950">
        <v>8693882</v>
      </c>
      <c r="BW114" s="950"/>
      <c r="BX114" s="950"/>
      <c r="BY114" s="950"/>
      <c r="BZ114" s="950"/>
      <c r="CA114" s="950">
        <v>8456687</v>
      </c>
      <c r="CB114" s="950"/>
      <c r="CC114" s="950"/>
      <c r="CD114" s="950"/>
      <c r="CE114" s="950"/>
      <c r="CF114" s="944">
        <v>15.8</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231138</v>
      </c>
      <c r="AB115" s="964"/>
      <c r="AC115" s="964"/>
      <c r="AD115" s="964"/>
      <c r="AE115" s="965"/>
      <c r="AF115" s="966">
        <v>230999</v>
      </c>
      <c r="AG115" s="964"/>
      <c r="AH115" s="964"/>
      <c r="AI115" s="964"/>
      <c r="AJ115" s="965"/>
      <c r="AK115" s="966">
        <v>230825</v>
      </c>
      <c r="AL115" s="964"/>
      <c r="AM115" s="964"/>
      <c r="AN115" s="964"/>
      <c r="AO115" s="965"/>
      <c r="AP115" s="967">
        <v>0.4</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v>1173</v>
      </c>
      <c r="BR115" s="950"/>
      <c r="BS115" s="950"/>
      <c r="BT115" s="950"/>
      <c r="BU115" s="950"/>
      <c r="BV115" s="950">
        <v>1938</v>
      </c>
      <c r="BW115" s="950"/>
      <c r="BX115" s="950"/>
      <c r="BY115" s="950"/>
      <c r="BZ115" s="950"/>
      <c r="CA115" s="950">
        <v>4630</v>
      </c>
      <c r="CB115" s="950"/>
      <c r="CC115" s="950"/>
      <c r="CD115" s="950"/>
      <c r="CE115" s="950"/>
      <c r="CF115" s="944">
        <v>0</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391707</v>
      </c>
      <c r="DH115" s="989"/>
      <c r="DI115" s="989"/>
      <c r="DJ115" s="989"/>
      <c r="DK115" s="990"/>
      <c r="DL115" s="991">
        <v>488587</v>
      </c>
      <c r="DM115" s="989"/>
      <c r="DN115" s="989"/>
      <c r="DO115" s="989"/>
      <c r="DP115" s="990"/>
      <c r="DQ115" s="991">
        <v>201028</v>
      </c>
      <c r="DR115" s="989"/>
      <c r="DS115" s="989"/>
      <c r="DT115" s="989"/>
      <c r="DU115" s="990"/>
      <c r="DV115" s="992">
        <v>0.4</v>
      </c>
      <c r="DW115" s="993"/>
      <c r="DX115" s="993"/>
      <c r="DY115" s="993"/>
      <c r="DZ115" s="994"/>
    </row>
    <row r="116" spans="1:130" s="199" customFormat="1" ht="26.25" customHeight="1">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414</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8235928</v>
      </c>
      <c r="AB117" s="1007"/>
      <c r="AC117" s="1007"/>
      <c r="AD117" s="1007"/>
      <c r="AE117" s="1008"/>
      <c r="AF117" s="1009">
        <v>7733198</v>
      </c>
      <c r="AG117" s="1007"/>
      <c r="AH117" s="1007"/>
      <c r="AI117" s="1007"/>
      <c r="AJ117" s="1008"/>
      <c r="AK117" s="1009">
        <v>7963689</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288</v>
      </c>
      <c r="AG118" s="915"/>
      <c r="AH118" s="915"/>
      <c r="AI118" s="915"/>
      <c r="AJ118" s="916"/>
      <c r="AK118" s="914" t="s">
        <v>287</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430</v>
      </c>
      <c r="BP119" s="1036"/>
      <c r="BQ119" s="1027">
        <v>76410595</v>
      </c>
      <c r="BR119" s="1028"/>
      <c r="BS119" s="1028"/>
      <c r="BT119" s="1028"/>
      <c r="BU119" s="1028"/>
      <c r="BV119" s="1028">
        <v>73484073</v>
      </c>
      <c r="BW119" s="1028"/>
      <c r="BX119" s="1028"/>
      <c r="BY119" s="1028"/>
      <c r="BZ119" s="1028"/>
      <c r="CA119" s="1028">
        <v>74091721</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9890265</v>
      </c>
      <c r="BR120" s="957"/>
      <c r="BS120" s="957"/>
      <c r="BT120" s="957"/>
      <c r="BU120" s="957"/>
      <c r="BV120" s="957">
        <v>9341230</v>
      </c>
      <c r="BW120" s="957"/>
      <c r="BX120" s="957"/>
      <c r="BY120" s="957"/>
      <c r="BZ120" s="957"/>
      <c r="CA120" s="957">
        <v>10251234</v>
      </c>
      <c r="CB120" s="957"/>
      <c r="CC120" s="957"/>
      <c r="CD120" s="957"/>
      <c r="CE120" s="957"/>
      <c r="CF120" s="971">
        <v>19.2</v>
      </c>
      <c r="CG120" s="972"/>
      <c r="CH120" s="972"/>
      <c r="CI120" s="972"/>
      <c r="CJ120" s="972"/>
      <c r="CK120" s="1037" t="s">
        <v>434</v>
      </c>
      <c r="CL120" s="1038"/>
      <c r="CM120" s="1038"/>
      <c r="CN120" s="1038"/>
      <c r="CO120" s="1039"/>
      <c r="CP120" s="1045" t="s">
        <v>435</v>
      </c>
      <c r="CQ120" s="1046"/>
      <c r="CR120" s="1046"/>
      <c r="CS120" s="1046"/>
      <c r="CT120" s="1046"/>
      <c r="CU120" s="1046"/>
      <c r="CV120" s="1046"/>
      <c r="CW120" s="1046"/>
      <c r="CX120" s="1046"/>
      <c r="CY120" s="1046"/>
      <c r="CZ120" s="1046"/>
      <c r="DA120" s="1046"/>
      <c r="DB120" s="1046"/>
      <c r="DC120" s="1046"/>
      <c r="DD120" s="1046"/>
      <c r="DE120" s="1046"/>
      <c r="DF120" s="1047"/>
      <c r="DG120" s="956">
        <v>4267026</v>
      </c>
      <c r="DH120" s="957"/>
      <c r="DI120" s="957"/>
      <c r="DJ120" s="957"/>
      <c r="DK120" s="957"/>
      <c r="DL120" s="957">
        <v>2400117</v>
      </c>
      <c r="DM120" s="957"/>
      <c r="DN120" s="957"/>
      <c r="DO120" s="957"/>
      <c r="DP120" s="957"/>
      <c r="DQ120" s="957">
        <v>2325093</v>
      </c>
      <c r="DR120" s="957"/>
      <c r="DS120" s="957"/>
      <c r="DT120" s="957"/>
      <c r="DU120" s="957"/>
      <c r="DV120" s="958">
        <v>4.4000000000000004</v>
      </c>
      <c r="DW120" s="958"/>
      <c r="DX120" s="958"/>
      <c r="DY120" s="958"/>
      <c r="DZ120" s="959"/>
    </row>
    <row r="121" spans="1:130" s="199" customFormat="1" ht="26.25" customHeight="1">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8876331</v>
      </c>
      <c r="BR121" s="950"/>
      <c r="BS121" s="950"/>
      <c r="BT121" s="950"/>
      <c r="BU121" s="950"/>
      <c r="BV121" s="950">
        <v>7308686</v>
      </c>
      <c r="BW121" s="950"/>
      <c r="BX121" s="950"/>
      <c r="BY121" s="950"/>
      <c r="BZ121" s="950"/>
      <c r="CA121" s="950">
        <v>7513515</v>
      </c>
      <c r="CB121" s="950"/>
      <c r="CC121" s="950"/>
      <c r="CD121" s="950"/>
      <c r="CE121" s="950"/>
      <c r="CF121" s="944">
        <v>14.1</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57031305</v>
      </c>
      <c r="BR122" s="1028"/>
      <c r="BS122" s="1028"/>
      <c r="BT122" s="1028"/>
      <c r="BU122" s="1028"/>
      <c r="BV122" s="1028">
        <v>56530228</v>
      </c>
      <c r="BW122" s="1028"/>
      <c r="BX122" s="1028"/>
      <c r="BY122" s="1028"/>
      <c r="BZ122" s="1028"/>
      <c r="CA122" s="1028">
        <v>54967104</v>
      </c>
      <c r="CB122" s="1028"/>
      <c r="CC122" s="1028"/>
      <c r="CD122" s="1028"/>
      <c r="CE122" s="1028"/>
      <c r="CF122" s="1048">
        <v>103</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439</v>
      </c>
      <c r="BP123" s="1036"/>
      <c r="BQ123" s="1095">
        <v>75797901</v>
      </c>
      <c r="BR123" s="1096"/>
      <c r="BS123" s="1096"/>
      <c r="BT123" s="1096"/>
      <c r="BU123" s="1096"/>
      <c r="BV123" s="1096">
        <v>73180144</v>
      </c>
      <c r="BW123" s="1096"/>
      <c r="BX123" s="1096"/>
      <c r="BY123" s="1096"/>
      <c r="BZ123" s="1096"/>
      <c r="CA123" s="1096">
        <v>72731853</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1.1000000000000001</v>
      </c>
      <c r="BR124" s="1058"/>
      <c r="BS124" s="1058"/>
      <c r="BT124" s="1058"/>
      <c r="BU124" s="1058"/>
      <c r="BV124" s="1058">
        <v>0.5</v>
      </c>
      <c r="BW124" s="1058"/>
      <c r="BX124" s="1058"/>
      <c r="BY124" s="1058"/>
      <c r="BZ124" s="1058"/>
      <c r="CA124" s="1058">
        <v>2.5</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230892</v>
      </c>
      <c r="AB126" s="989"/>
      <c r="AC126" s="989"/>
      <c r="AD126" s="989"/>
      <c r="AE126" s="990"/>
      <c r="AF126" s="991">
        <v>230729</v>
      </c>
      <c r="AG126" s="989"/>
      <c r="AH126" s="989"/>
      <c r="AI126" s="989"/>
      <c r="AJ126" s="990"/>
      <c r="AK126" s="991">
        <v>230563</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246</v>
      </c>
      <c r="AB127" s="989"/>
      <c r="AC127" s="989"/>
      <c r="AD127" s="989"/>
      <c r="AE127" s="990"/>
      <c r="AF127" s="991">
        <v>270</v>
      </c>
      <c r="AG127" s="989"/>
      <c r="AH127" s="989"/>
      <c r="AI127" s="989"/>
      <c r="AJ127" s="990"/>
      <c r="AK127" s="991">
        <v>262</v>
      </c>
      <c r="AL127" s="989"/>
      <c r="AM127" s="989"/>
      <c r="AN127" s="989"/>
      <c r="AO127" s="990"/>
      <c r="AP127" s="992">
        <v>0</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1801224</v>
      </c>
      <c r="AB128" s="1078"/>
      <c r="AC128" s="1078"/>
      <c r="AD128" s="1078"/>
      <c r="AE128" s="1079"/>
      <c r="AF128" s="1080">
        <v>1723406</v>
      </c>
      <c r="AG128" s="1078"/>
      <c r="AH128" s="1078"/>
      <c r="AI128" s="1078"/>
      <c r="AJ128" s="1079"/>
      <c r="AK128" s="1080">
        <v>1415395</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112</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v>1173</v>
      </c>
      <c r="DH128" s="1070"/>
      <c r="DI128" s="1070"/>
      <c r="DJ128" s="1070"/>
      <c r="DK128" s="1070"/>
      <c r="DL128" s="1070">
        <v>1938</v>
      </c>
      <c r="DM128" s="1070"/>
      <c r="DN128" s="1070"/>
      <c r="DO128" s="1070"/>
      <c r="DP128" s="1070"/>
      <c r="DQ128" s="1070">
        <v>4630</v>
      </c>
      <c r="DR128" s="1070"/>
      <c r="DS128" s="1070"/>
      <c r="DT128" s="1070"/>
      <c r="DU128" s="1070"/>
      <c r="DV128" s="1071">
        <v>0</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57355651</v>
      </c>
      <c r="AB129" s="989"/>
      <c r="AC129" s="989"/>
      <c r="AD129" s="989"/>
      <c r="AE129" s="990"/>
      <c r="AF129" s="991">
        <v>58380084</v>
      </c>
      <c r="AG129" s="989"/>
      <c r="AH129" s="989"/>
      <c r="AI129" s="989"/>
      <c r="AJ129" s="990"/>
      <c r="AK129" s="991">
        <v>58635298</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112</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5960887</v>
      </c>
      <c r="AB130" s="989"/>
      <c r="AC130" s="989"/>
      <c r="AD130" s="989"/>
      <c r="AE130" s="990"/>
      <c r="AF130" s="991">
        <v>5191783</v>
      </c>
      <c r="AG130" s="989"/>
      <c r="AH130" s="989"/>
      <c r="AI130" s="989"/>
      <c r="AJ130" s="990"/>
      <c r="AK130" s="991">
        <v>5271155</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1.6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51394764</v>
      </c>
      <c r="AB131" s="1014"/>
      <c r="AC131" s="1014"/>
      <c r="AD131" s="1014"/>
      <c r="AE131" s="1015"/>
      <c r="AF131" s="1013">
        <v>53188301</v>
      </c>
      <c r="AG131" s="1014"/>
      <c r="AH131" s="1014"/>
      <c r="AI131" s="1014"/>
      <c r="AJ131" s="1015"/>
      <c r="AK131" s="1013">
        <v>53364143</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v>2.5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0.92191687099999997</v>
      </c>
      <c r="AB132" s="1130"/>
      <c r="AC132" s="1130"/>
      <c r="AD132" s="1130"/>
      <c r="AE132" s="1131"/>
      <c r="AF132" s="1132">
        <v>1.5379494570000001</v>
      </c>
      <c r="AG132" s="1130"/>
      <c r="AH132" s="1130"/>
      <c r="AI132" s="1130"/>
      <c r="AJ132" s="1131"/>
      <c r="AK132" s="1132">
        <v>2.3932530879999998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2.4</v>
      </c>
      <c r="AB133" s="1113"/>
      <c r="AC133" s="1113"/>
      <c r="AD133" s="1113"/>
      <c r="AE133" s="1114"/>
      <c r="AF133" s="1112">
        <v>1.5</v>
      </c>
      <c r="AG133" s="1113"/>
      <c r="AH133" s="1113"/>
      <c r="AI133" s="1113"/>
      <c r="AJ133" s="1114"/>
      <c r="AK133" s="1112">
        <v>1.6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0" t="s">
        <v>467</v>
      </c>
      <c r="L7" s="256"/>
      <c r="M7" s="257" t="s">
        <v>468</v>
      </c>
      <c r="N7" s="258"/>
    </row>
    <row r="8" spans="1:16">
      <c r="A8" s="250"/>
      <c r="B8" s="246"/>
      <c r="C8" s="246"/>
      <c r="D8" s="246"/>
      <c r="E8" s="246"/>
      <c r="F8" s="246"/>
      <c r="G8" s="259"/>
      <c r="H8" s="260"/>
      <c r="I8" s="260"/>
      <c r="J8" s="261"/>
      <c r="K8" s="1151"/>
      <c r="L8" s="262" t="s">
        <v>469</v>
      </c>
      <c r="M8" s="263" t="s">
        <v>470</v>
      </c>
      <c r="N8" s="264" t="s">
        <v>471</v>
      </c>
    </row>
    <row r="9" spans="1:16">
      <c r="A9" s="250"/>
      <c r="B9" s="246"/>
      <c r="C9" s="246"/>
      <c r="D9" s="246"/>
      <c r="E9" s="246"/>
      <c r="F9" s="246"/>
      <c r="G9" s="1152" t="s">
        <v>472</v>
      </c>
      <c r="H9" s="1153"/>
      <c r="I9" s="1153"/>
      <c r="J9" s="1154"/>
      <c r="K9" s="265">
        <v>16420969</v>
      </c>
      <c r="L9" s="266">
        <v>47736</v>
      </c>
      <c r="M9" s="267">
        <v>55816</v>
      </c>
      <c r="N9" s="268">
        <v>-14.5</v>
      </c>
    </row>
    <row r="10" spans="1:16">
      <c r="A10" s="250"/>
      <c r="B10" s="246"/>
      <c r="C10" s="246"/>
      <c r="D10" s="246"/>
      <c r="E10" s="246"/>
      <c r="F10" s="246"/>
      <c r="G10" s="1152" t="s">
        <v>473</v>
      </c>
      <c r="H10" s="1153"/>
      <c r="I10" s="1153"/>
      <c r="J10" s="1154"/>
      <c r="K10" s="269">
        <v>1328982</v>
      </c>
      <c r="L10" s="270">
        <v>3863</v>
      </c>
      <c r="M10" s="271">
        <v>3693</v>
      </c>
      <c r="N10" s="272">
        <v>4.5999999999999996</v>
      </c>
    </row>
    <row r="11" spans="1:16" ht="13.5" customHeight="1">
      <c r="A11" s="250"/>
      <c r="B11" s="246"/>
      <c r="C11" s="246"/>
      <c r="D11" s="246"/>
      <c r="E11" s="246"/>
      <c r="F11" s="246"/>
      <c r="G11" s="1152" t="s">
        <v>474</v>
      </c>
      <c r="H11" s="1153"/>
      <c r="I11" s="1153"/>
      <c r="J11" s="1154"/>
      <c r="K11" s="269">
        <v>3224197</v>
      </c>
      <c r="L11" s="270">
        <v>9373</v>
      </c>
      <c r="M11" s="271">
        <v>2201</v>
      </c>
      <c r="N11" s="272">
        <v>325.89999999999998</v>
      </c>
    </row>
    <row r="12" spans="1:16" ht="13.5" customHeight="1">
      <c r="A12" s="250"/>
      <c r="B12" s="246"/>
      <c r="C12" s="246"/>
      <c r="D12" s="246"/>
      <c r="E12" s="246"/>
      <c r="F12" s="246"/>
      <c r="G12" s="1152" t="s">
        <v>475</v>
      </c>
      <c r="H12" s="1153"/>
      <c r="I12" s="1153"/>
      <c r="J12" s="1154"/>
      <c r="K12" s="269">
        <v>394342</v>
      </c>
      <c r="L12" s="270">
        <v>1146</v>
      </c>
      <c r="M12" s="271">
        <v>1372</v>
      </c>
      <c r="N12" s="272">
        <v>-16.5</v>
      </c>
    </row>
    <row r="13" spans="1:16" ht="13.5" customHeight="1">
      <c r="A13" s="250"/>
      <c r="B13" s="246"/>
      <c r="C13" s="246"/>
      <c r="D13" s="246"/>
      <c r="E13" s="246"/>
      <c r="F13" s="246"/>
      <c r="G13" s="1152" t="s">
        <v>476</v>
      </c>
      <c r="H13" s="1153"/>
      <c r="I13" s="1153"/>
      <c r="J13" s="1154"/>
      <c r="K13" s="269" t="s">
        <v>477</v>
      </c>
      <c r="L13" s="270" t="s">
        <v>477</v>
      </c>
      <c r="M13" s="271">
        <v>67</v>
      </c>
      <c r="N13" s="272" t="s">
        <v>477</v>
      </c>
    </row>
    <row r="14" spans="1:16" ht="13.5" customHeight="1">
      <c r="A14" s="250"/>
      <c r="B14" s="246"/>
      <c r="C14" s="246"/>
      <c r="D14" s="246"/>
      <c r="E14" s="246"/>
      <c r="F14" s="246"/>
      <c r="G14" s="1152" t="s">
        <v>478</v>
      </c>
      <c r="H14" s="1153"/>
      <c r="I14" s="1153"/>
      <c r="J14" s="1154"/>
      <c r="K14" s="269">
        <v>540309</v>
      </c>
      <c r="L14" s="270">
        <v>1571</v>
      </c>
      <c r="M14" s="271">
        <v>1915</v>
      </c>
      <c r="N14" s="272">
        <v>-18</v>
      </c>
    </row>
    <row r="15" spans="1:16" ht="13.5" customHeight="1">
      <c r="A15" s="250"/>
      <c r="B15" s="246"/>
      <c r="C15" s="246"/>
      <c r="D15" s="246"/>
      <c r="E15" s="246"/>
      <c r="F15" s="246"/>
      <c r="G15" s="1152" t="s">
        <v>479</v>
      </c>
      <c r="H15" s="1153"/>
      <c r="I15" s="1153"/>
      <c r="J15" s="1154"/>
      <c r="K15" s="269">
        <v>189182</v>
      </c>
      <c r="L15" s="270">
        <v>550</v>
      </c>
      <c r="M15" s="271">
        <v>1099</v>
      </c>
      <c r="N15" s="272">
        <v>-50</v>
      </c>
    </row>
    <row r="16" spans="1:16">
      <c r="A16" s="250"/>
      <c r="B16" s="246"/>
      <c r="C16" s="246"/>
      <c r="D16" s="246"/>
      <c r="E16" s="246"/>
      <c r="F16" s="246"/>
      <c r="G16" s="1155" t="s">
        <v>480</v>
      </c>
      <c r="H16" s="1156"/>
      <c r="I16" s="1156"/>
      <c r="J16" s="1157"/>
      <c r="K16" s="270">
        <v>-1460410</v>
      </c>
      <c r="L16" s="270">
        <v>-4245</v>
      </c>
      <c r="M16" s="271">
        <v>-4462</v>
      </c>
      <c r="N16" s="272">
        <v>-4.9000000000000004</v>
      </c>
    </row>
    <row r="17" spans="1:16">
      <c r="A17" s="250"/>
      <c r="B17" s="246"/>
      <c r="C17" s="246"/>
      <c r="D17" s="246"/>
      <c r="E17" s="246"/>
      <c r="F17" s="246"/>
      <c r="G17" s="1155" t="s">
        <v>171</v>
      </c>
      <c r="H17" s="1156"/>
      <c r="I17" s="1156"/>
      <c r="J17" s="1157"/>
      <c r="K17" s="270">
        <v>20637571</v>
      </c>
      <c r="L17" s="270">
        <v>59994</v>
      </c>
      <c r="M17" s="271">
        <v>61701</v>
      </c>
      <c r="N17" s="272">
        <v>-2.8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47" t="s">
        <v>485</v>
      </c>
      <c r="H21" s="1148"/>
      <c r="I21" s="1148"/>
      <c r="J21" s="1149"/>
      <c r="K21" s="282">
        <v>5.39</v>
      </c>
      <c r="L21" s="283">
        <v>6.17</v>
      </c>
      <c r="M21" s="284">
        <v>-0.78</v>
      </c>
      <c r="N21" s="251"/>
      <c r="O21" s="285"/>
      <c r="P21" s="281"/>
    </row>
    <row r="22" spans="1:16" s="286" customFormat="1">
      <c r="A22" s="281"/>
      <c r="B22" s="251"/>
      <c r="C22" s="251"/>
      <c r="D22" s="251"/>
      <c r="E22" s="251"/>
      <c r="F22" s="251"/>
      <c r="G22" s="1147" t="s">
        <v>486</v>
      </c>
      <c r="H22" s="1148"/>
      <c r="I22" s="1148"/>
      <c r="J22" s="1149"/>
      <c r="K22" s="287">
        <v>101.4</v>
      </c>
      <c r="L22" s="288">
        <v>100.1</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0" t="s">
        <v>467</v>
      </c>
      <c r="L30" s="256"/>
      <c r="M30" s="257" t="s">
        <v>468</v>
      </c>
      <c r="N30" s="258"/>
    </row>
    <row r="31" spans="1:16">
      <c r="A31" s="250"/>
      <c r="B31" s="246"/>
      <c r="C31" s="246"/>
      <c r="D31" s="246"/>
      <c r="E31" s="246"/>
      <c r="F31" s="246"/>
      <c r="G31" s="259"/>
      <c r="H31" s="260"/>
      <c r="I31" s="260"/>
      <c r="J31" s="261"/>
      <c r="K31" s="1151"/>
      <c r="L31" s="262" t="s">
        <v>469</v>
      </c>
      <c r="M31" s="263" t="s">
        <v>470</v>
      </c>
      <c r="N31" s="264" t="s">
        <v>471</v>
      </c>
    </row>
    <row r="32" spans="1:16" ht="27" customHeight="1">
      <c r="A32" s="250"/>
      <c r="B32" s="246"/>
      <c r="C32" s="246"/>
      <c r="D32" s="246"/>
      <c r="E32" s="246"/>
      <c r="F32" s="246"/>
      <c r="G32" s="1163" t="s">
        <v>490</v>
      </c>
      <c r="H32" s="1164"/>
      <c r="I32" s="1164"/>
      <c r="J32" s="1165"/>
      <c r="K32" s="296">
        <v>6673866</v>
      </c>
      <c r="L32" s="296">
        <v>19401</v>
      </c>
      <c r="M32" s="297">
        <v>31774</v>
      </c>
      <c r="N32" s="298">
        <v>-38.9</v>
      </c>
    </row>
    <row r="33" spans="1:16" ht="13.5" customHeight="1">
      <c r="A33" s="250"/>
      <c r="B33" s="246"/>
      <c r="C33" s="246"/>
      <c r="D33" s="246"/>
      <c r="E33" s="246"/>
      <c r="F33" s="246"/>
      <c r="G33" s="1163" t="s">
        <v>491</v>
      </c>
      <c r="H33" s="1164"/>
      <c r="I33" s="1164"/>
      <c r="J33" s="1165"/>
      <c r="K33" s="296" t="s">
        <v>477</v>
      </c>
      <c r="L33" s="296" t="s">
        <v>477</v>
      </c>
      <c r="M33" s="297">
        <v>8</v>
      </c>
      <c r="N33" s="298" t="s">
        <v>477</v>
      </c>
    </row>
    <row r="34" spans="1:16" ht="27" customHeight="1">
      <c r="A34" s="250"/>
      <c r="B34" s="246"/>
      <c r="C34" s="246"/>
      <c r="D34" s="246"/>
      <c r="E34" s="246"/>
      <c r="F34" s="246"/>
      <c r="G34" s="1163" t="s">
        <v>492</v>
      </c>
      <c r="H34" s="1164"/>
      <c r="I34" s="1164"/>
      <c r="J34" s="1165"/>
      <c r="K34" s="296" t="s">
        <v>477</v>
      </c>
      <c r="L34" s="296" t="s">
        <v>477</v>
      </c>
      <c r="M34" s="297">
        <v>51</v>
      </c>
      <c r="N34" s="298" t="s">
        <v>477</v>
      </c>
    </row>
    <row r="35" spans="1:16" ht="27" customHeight="1">
      <c r="A35" s="250"/>
      <c r="B35" s="246"/>
      <c r="C35" s="246"/>
      <c r="D35" s="246"/>
      <c r="E35" s="246"/>
      <c r="F35" s="246"/>
      <c r="G35" s="1163" t="s">
        <v>493</v>
      </c>
      <c r="H35" s="1164"/>
      <c r="I35" s="1164"/>
      <c r="J35" s="1165"/>
      <c r="K35" s="296">
        <v>890468</v>
      </c>
      <c r="L35" s="296">
        <v>2589</v>
      </c>
      <c r="M35" s="297">
        <v>10918</v>
      </c>
      <c r="N35" s="298">
        <v>-76.3</v>
      </c>
    </row>
    <row r="36" spans="1:16" ht="27" customHeight="1">
      <c r="A36" s="250"/>
      <c r="B36" s="246"/>
      <c r="C36" s="246"/>
      <c r="D36" s="246"/>
      <c r="E36" s="246"/>
      <c r="F36" s="246"/>
      <c r="G36" s="1163" t="s">
        <v>494</v>
      </c>
      <c r="H36" s="1164"/>
      <c r="I36" s="1164"/>
      <c r="J36" s="1165"/>
      <c r="K36" s="296">
        <v>168530</v>
      </c>
      <c r="L36" s="296">
        <v>490</v>
      </c>
      <c r="M36" s="297">
        <v>463</v>
      </c>
      <c r="N36" s="298">
        <v>5.8</v>
      </c>
    </row>
    <row r="37" spans="1:16" ht="13.5" customHeight="1">
      <c r="A37" s="250"/>
      <c r="B37" s="246"/>
      <c r="C37" s="246"/>
      <c r="D37" s="246"/>
      <c r="E37" s="246"/>
      <c r="F37" s="246"/>
      <c r="G37" s="1163" t="s">
        <v>495</v>
      </c>
      <c r="H37" s="1164"/>
      <c r="I37" s="1164"/>
      <c r="J37" s="1165"/>
      <c r="K37" s="296">
        <v>230825</v>
      </c>
      <c r="L37" s="296">
        <v>671</v>
      </c>
      <c r="M37" s="297">
        <v>976</v>
      </c>
      <c r="N37" s="298">
        <v>-31.3</v>
      </c>
    </row>
    <row r="38" spans="1:16" ht="27" customHeight="1">
      <c r="A38" s="250"/>
      <c r="B38" s="246"/>
      <c r="C38" s="246"/>
      <c r="D38" s="246"/>
      <c r="E38" s="246"/>
      <c r="F38" s="246"/>
      <c r="G38" s="1166" t="s">
        <v>496</v>
      </c>
      <c r="H38" s="1167"/>
      <c r="I38" s="1167"/>
      <c r="J38" s="1168"/>
      <c r="K38" s="299" t="s">
        <v>477</v>
      </c>
      <c r="L38" s="299" t="s">
        <v>477</v>
      </c>
      <c r="M38" s="300">
        <v>2</v>
      </c>
      <c r="N38" s="301" t="s">
        <v>477</v>
      </c>
      <c r="O38" s="295"/>
    </row>
    <row r="39" spans="1:16">
      <c r="A39" s="250"/>
      <c r="B39" s="246"/>
      <c r="C39" s="246"/>
      <c r="D39" s="246"/>
      <c r="E39" s="246"/>
      <c r="F39" s="246"/>
      <c r="G39" s="1166" t="s">
        <v>497</v>
      </c>
      <c r="H39" s="1167"/>
      <c r="I39" s="1167"/>
      <c r="J39" s="1168"/>
      <c r="K39" s="302">
        <v>-1415395</v>
      </c>
      <c r="L39" s="302">
        <v>-4115</v>
      </c>
      <c r="M39" s="303">
        <v>-8001</v>
      </c>
      <c r="N39" s="304">
        <v>-48.6</v>
      </c>
      <c r="O39" s="295"/>
    </row>
    <row r="40" spans="1:16" ht="27" customHeight="1">
      <c r="A40" s="250"/>
      <c r="B40" s="246"/>
      <c r="C40" s="246"/>
      <c r="D40" s="246"/>
      <c r="E40" s="246"/>
      <c r="F40" s="246"/>
      <c r="G40" s="1163" t="s">
        <v>498</v>
      </c>
      <c r="H40" s="1164"/>
      <c r="I40" s="1164"/>
      <c r="J40" s="1165"/>
      <c r="K40" s="302">
        <v>-5271155</v>
      </c>
      <c r="L40" s="302">
        <v>-15323</v>
      </c>
      <c r="M40" s="303">
        <v>-27445</v>
      </c>
      <c r="N40" s="304">
        <v>-44.2</v>
      </c>
      <c r="O40" s="295"/>
    </row>
    <row r="41" spans="1:16">
      <c r="A41" s="250"/>
      <c r="B41" s="246"/>
      <c r="C41" s="246"/>
      <c r="D41" s="246"/>
      <c r="E41" s="246"/>
      <c r="F41" s="246"/>
      <c r="G41" s="1169" t="s">
        <v>282</v>
      </c>
      <c r="H41" s="1170"/>
      <c r="I41" s="1170"/>
      <c r="J41" s="1171"/>
      <c r="K41" s="296">
        <v>1277139</v>
      </c>
      <c r="L41" s="302">
        <v>3713</v>
      </c>
      <c r="M41" s="303">
        <v>8747</v>
      </c>
      <c r="N41" s="304">
        <v>-57.6</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58" t="s">
        <v>467</v>
      </c>
      <c r="J49" s="1160" t="s">
        <v>502</v>
      </c>
      <c r="K49" s="1161"/>
      <c r="L49" s="1161"/>
      <c r="M49" s="1161"/>
      <c r="N49" s="1162"/>
    </row>
    <row r="50" spans="1:14">
      <c r="A50" s="250"/>
      <c r="B50" s="246"/>
      <c r="C50" s="246"/>
      <c r="D50" s="246"/>
      <c r="E50" s="246"/>
      <c r="F50" s="246"/>
      <c r="G50" s="314"/>
      <c r="H50" s="315"/>
      <c r="I50" s="1159"/>
      <c r="J50" s="316" t="s">
        <v>503</v>
      </c>
      <c r="K50" s="317" t="s">
        <v>504</v>
      </c>
      <c r="L50" s="318" t="s">
        <v>505</v>
      </c>
      <c r="M50" s="319" t="s">
        <v>506</v>
      </c>
      <c r="N50" s="320" t="s">
        <v>507</v>
      </c>
    </row>
    <row r="51" spans="1:14">
      <c r="A51" s="250"/>
      <c r="B51" s="246"/>
      <c r="C51" s="246"/>
      <c r="D51" s="246"/>
      <c r="E51" s="246"/>
      <c r="F51" s="246"/>
      <c r="G51" s="312" t="s">
        <v>508</v>
      </c>
      <c r="H51" s="313"/>
      <c r="I51" s="321">
        <v>6607179</v>
      </c>
      <c r="J51" s="322">
        <v>19262</v>
      </c>
      <c r="K51" s="323">
        <v>-12.3</v>
      </c>
      <c r="L51" s="324">
        <v>39052</v>
      </c>
      <c r="M51" s="325">
        <v>6.2</v>
      </c>
      <c r="N51" s="326">
        <v>-18.5</v>
      </c>
    </row>
    <row r="52" spans="1:14">
      <c r="A52" s="250"/>
      <c r="B52" s="246"/>
      <c r="C52" s="246"/>
      <c r="D52" s="246"/>
      <c r="E52" s="246"/>
      <c r="F52" s="246"/>
      <c r="G52" s="327"/>
      <c r="H52" s="328" t="s">
        <v>509</v>
      </c>
      <c r="I52" s="329">
        <v>5451625</v>
      </c>
      <c r="J52" s="330">
        <v>15893</v>
      </c>
      <c r="K52" s="331">
        <v>-3.2</v>
      </c>
      <c r="L52" s="332">
        <v>21186</v>
      </c>
      <c r="M52" s="333">
        <v>1</v>
      </c>
      <c r="N52" s="334">
        <v>-4.2</v>
      </c>
    </row>
    <row r="53" spans="1:14">
      <c r="A53" s="250"/>
      <c r="B53" s="246"/>
      <c r="C53" s="246"/>
      <c r="D53" s="246"/>
      <c r="E53" s="246"/>
      <c r="F53" s="246"/>
      <c r="G53" s="312" t="s">
        <v>510</v>
      </c>
      <c r="H53" s="313"/>
      <c r="I53" s="321">
        <v>5409989</v>
      </c>
      <c r="J53" s="322">
        <v>15776</v>
      </c>
      <c r="K53" s="323">
        <v>-18.100000000000001</v>
      </c>
      <c r="L53" s="324">
        <v>41235</v>
      </c>
      <c r="M53" s="325">
        <v>5.6</v>
      </c>
      <c r="N53" s="326">
        <v>-23.7</v>
      </c>
    </row>
    <row r="54" spans="1:14">
      <c r="A54" s="250"/>
      <c r="B54" s="246"/>
      <c r="C54" s="246"/>
      <c r="D54" s="246"/>
      <c r="E54" s="246"/>
      <c r="F54" s="246"/>
      <c r="G54" s="327"/>
      <c r="H54" s="328" t="s">
        <v>509</v>
      </c>
      <c r="I54" s="329">
        <v>4186449</v>
      </c>
      <c r="J54" s="330">
        <v>12208</v>
      </c>
      <c r="K54" s="331">
        <v>-23.2</v>
      </c>
      <c r="L54" s="332">
        <v>22086</v>
      </c>
      <c r="M54" s="333">
        <v>4.2</v>
      </c>
      <c r="N54" s="334">
        <v>-27.4</v>
      </c>
    </row>
    <row r="55" spans="1:14">
      <c r="A55" s="250"/>
      <c r="B55" s="246"/>
      <c r="C55" s="246"/>
      <c r="D55" s="246"/>
      <c r="E55" s="246"/>
      <c r="F55" s="246"/>
      <c r="G55" s="312" t="s">
        <v>511</v>
      </c>
      <c r="H55" s="313"/>
      <c r="I55" s="321">
        <v>5687766</v>
      </c>
      <c r="J55" s="322">
        <v>16578</v>
      </c>
      <c r="K55" s="323">
        <v>5.0999999999999996</v>
      </c>
      <c r="L55" s="324">
        <v>41862</v>
      </c>
      <c r="M55" s="325">
        <v>1.5</v>
      </c>
      <c r="N55" s="326">
        <v>3.6</v>
      </c>
    </row>
    <row r="56" spans="1:14">
      <c r="A56" s="250"/>
      <c r="B56" s="246"/>
      <c r="C56" s="246"/>
      <c r="D56" s="246"/>
      <c r="E56" s="246"/>
      <c r="F56" s="246"/>
      <c r="G56" s="327"/>
      <c r="H56" s="328" t="s">
        <v>509</v>
      </c>
      <c r="I56" s="329">
        <v>4653986</v>
      </c>
      <c r="J56" s="330">
        <v>13565</v>
      </c>
      <c r="K56" s="331">
        <v>11.1</v>
      </c>
      <c r="L56" s="332">
        <v>23710</v>
      </c>
      <c r="M56" s="333">
        <v>7.4</v>
      </c>
      <c r="N56" s="334">
        <v>3.7</v>
      </c>
    </row>
    <row r="57" spans="1:14">
      <c r="A57" s="250"/>
      <c r="B57" s="246"/>
      <c r="C57" s="246"/>
      <c r="D57" s="246"/>
      <c r="E57" s="246"/>
      <c r="F57" s="246"/>
      <c r="G57" s="312" t="s">
        <v>512</v>
      </c>
      <c r="H57" s="313"/>
      <c r="I57" s="321">
        <v>6431119</v>
      </c>
      <c r="J57" s="322">
        <v>18728</v>
      </c>
      <c r="K57" s="323">
        <v>13</v>
      </c>
      <c r="L57" s="324">
        <v>43554</v>
      </c>
      <c r="M57" s="325">
        <v>4</v>
      </c>
      <c r="N57" s="326">
        <v>9</v>
      </c>
    </row>
    <row r="58" spans="1:14">
      <c r="A58" s="250"/>
      <c r="B58" s="246"/>
      <c r="C58" s="246"/>
      <c r="D58" s="246"/>
      <c r="E58" s="246"/>
      <c r="F58" s="246"/>
      <c r="G58" s="327"/>
      <c r="H58" s="328" t="s">
        <v>509</v>
      </c>
      <c r="I58" s="329">
        <v>4885528</v>
      </c>
      <c r="J58" s="330">
        <v>14227</v>
      </c>
      <c r="K58" s="331">
        <v>4.9000000000000004</v>
      </c>
      <c r="L58" s="332">
        <v>24811</v>
      </c>
      <c r="M58" s="333">
        <v>4.5999999999999996</v>
      </c>
      <c r="N58" s="334">
        <v>0.3</v>
      </c>
    </row>
    <row r="59" spans="1:14">
      <c r="A59" s="250"/>
      <c r="B59" s="246"/>
      <c r="C59" s="246"/>
      <c r="D59" s="246"/>
      <c r="E59" s="246"/>
      <c r="F59" s="246"/>
      <c r="G59" s="312" t="s">
        <v>513</v>
      </c>
      <c r="H59" s="313"/>
      <c r="I59" s="321">
        <v>10180520</v>
      </c>
      <c r="J59" s="322">
        <v>29595</v>
      </c>
      <c r="K59" s="323">
        <v>58</v>
      </c>
      <c r="L59" s="324">
        <v>42581</v>
      </c>
      <c r="M59" s="325">
        <v>-2.2000000000000002</v>
      </c>
      <c r="N59" s="326">
        <v>60.2</v>
      </c>
    </row>
    <row r="60" spans="1:14">
      <c r="A60" s="250"/>
      <c r="B60" s="246"/>
      <c r="C60" s="246"/>
      <c r="D60" s="246"/>
      <c r="E60" s="246"/>
      <c r="F60" s="246"/>
      <c r="G60" s="327"/>
      <c r="H60" s="328" t="s">
        <v>509</v>
      </c>
      <c r="I60" s="335">
        <v>8216005</v>
      </c>
      <c r="J60" s="330">
        <v>23884</v>
      </c>
      <c r="K60" s="331">
        <v>67.900000000000006</v>
      </c>
      <c r="L60" s="332">
        <v>24354</v>
      </c>
      <c r="M60" s="333">
        <v>-1.8</v>
      </c>
      <c r="N60" s="334">
        <v>69.7</v>
      </c>
    </row>
    <row r="61" spans="1:14">
      <c r="A61" s="250"/>
      <c r="B61" s="246"/>
      <c r="C61" s="246"/>
      <c r="D61" s="246"/>
      <c r="E61" s="246"/>
      <c r="F61" s="246"/>
      <c r="G61" s="312" t="s">
        <v>514</v>
      </c>
      <c r="H61" s="336"/>
      <c r="I61" s="337">
        <v>6863315</v>
      </c>
      <c r="J61" s="338">
        <v>19988</v>
      </c>
      <c r="K61" s="339">
        <v>9.1</v>
      </c>
      <c r="L61" s="340">
        <v>41657</v>
      </c>
      <c r="M61" s="341">
        <v>3</v>
      </c>
      <c r="N61" s="326">
        <v>6.1</v>
      </c>
    </row>
    <row r="62" spans="1:14">
      <c r="A62" s="250"/>
      <c r="B62" s="246"/>
      <c r="C62" s="246"/>
      <c r="D62" s="246"/>
      <c r="E62" s="246"/>
      <c r="F62" s="246"/>
      <c r="G62" s="327"/>
      <c r="H62" s="328" t="s">
        <v>509</v>
      </c>
      <c r="I62" s="329">
        <v>5478719</v>
      </c>
      <c r="J62" s="330">
        <v>15955</v>
      </c>
      <c r="K62" s="331">
        <v>11.5</v>
      </c>
      <c r="L62" s="332">
        <v>23229</v>
      </c>
      <c r="M62" s="333">
        <v>3.1</v>
      </c>
      <c r="N62" s="334">
        <v>8.4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O116" sqref="O1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5.56</v>
      </c>
      <c r="G47" s="12">
        <v>5.48</v>
      </c>
      <c r="H47" s="12">
        <v>4.32</v>
      </c>
      <c r="I47" s="12">
        <v>4.3600000000000003</v>
      </c>
      <c r="J47" s="13">
        <v>6.73</v>
      </c>
    </row>
    <row r="48" spans="2:10" ht="57.75" customHeight="1">
      <c r="B48" s="14"/>
      <c r="C48" s="1174" t="s">
        <v>4</v>
      </c>
      <c r="D48" s="1174"/>
      <c r="E48" s="1175"/>
      <c r="F48" s="15">
        <v>4.4400000000000004</v>
      </c>
      <c r="G48" s="16">
        <v>6.47</v>
      </c>
      <c r="H48" s="16">
        <v>6.21</v>
      </c>
      <c r="I48" s="16">
        <v>7.42</v>
      </c>
      <c r="J48" s="17">
        <v>5.25</v>
      </c>
    </row>
    <row r="49" spans="2:10" ht="57.75" customHeight="1" thickBot="1">
      <c r="B49" s="18"/>
      <c r="C49" s="1176" t="s">
        <v>5</v>
      </c>
      <c r="D49" s="1176"/>
      <c r="E49" s="1177"/>
      <c r="F49" s="19">
        <v>0.53</v>
      </c>
      <c r="G49" s="20">
        <v>2.11</v>
      </c>
      <c r="H49" s="20" t="s">
        <v>521</v>
      </c>
      <c r="I49" s="20">
        <v>1.45</v>
      </c>
      <c r="J49" s="21">
        <v>0.24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P44" sqref="B32:P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522</v>
      </c>
      <c r="D34" s="1184"/>
      <c r="E34" s="1185"/>
      <c r="F34" s="32" t="s">
        <v>477</v>
      </c>
      <c r="G34" s="33" t="s">
        <v>477</v>
      </c>
      <c r="H34" s="33" t="s">
        <v>477</v>
      </c>
      <c r="I34" s="33" t="s">
        <v>477</v>
      </c>
      <c r="J34" s="34" t="s">
        <v>523</v>
      </c>
      <c r="K34" s="22"/>
      <c r="L34" s="22"/>
      <c r="M34" s="22"/>
      <c r="N34" s="22"/>
      <c r="O34" s="22"/>
      <c r="P34" s="22"/>
    </row>
    <row r="35" spans="1:16" ht="39" customHeight="1">
      <c r="A35" s="22"/>
      <c r="B35" s="35"/>
      <c r="C35" s="1178" t="s">
        <v>524</v>
      </c>
      <c r="D35" s="1179"/>
      <c r="E35" s="1180"/>
      <c r="F35" s="36">
        <v>9.83</v>
      </c>
      <c r="G35" s="37">
        <v>10.61</v>
      </c>
      <c r="H35" s="37">
        <v>10.41</v>
      </c>
      <c r="I35" s="37">
        <v>9.7799999999999994</v>
      </c>
      <c r="J35" s="38">
        <v>10.4</v>
      </c>
      <c r="K35" s="22"/>
      <c r="L35" s="22"/>
      <c r="M35" s="22"/>
      <c r="N35" s="22"/>
      <c r="O35" s="22"/>
      <c r="P35" s="22"/>
    </row>
    <row r="36" spans="1:16" ht="39" customHeight="1">
      <c r="A36" s="22"/>
      <c r="B36" s="35"/>
      <c r="C36" s="1178" t="s">
        <v>525</v>
      </c>
      <c r="D36" s="1179"/>
      <c r="E36" s="1180"/>
      <c r="F36" s="36">
        <v>4.43</v>
      </c>
      <c r="G36" s="37">
        <v>6.46</v>
      </c>
      <c r="H36" s="37">
        <v>6.19</v>
      </c>
      <c r="I36" s="37">
        <v>7.41</v>
      </c>
      <c r="J36" s="38">
        <v>5.23</v>
      </c>
      <c r="K36" s="22"/>
      <c r="L36" s="22"/>
      <c r="M36" s="22"/>
      <c r="N36" s="22"/>
      <c r="O36" s="22"/>
      <c r="P36" s="22"/>
    </row>
    <row r="37" spans="1:16" ht="39" customHeight="1">
      <c r="A37" s="22"/>
      <c r="B37" s="35"/>
      <c r="C37" s="1178" t="s">
        <v>526</v>
      </c>
      <c r="D37" s="1179"/>
      <c r="E37" s="1180"/>
      <c r="F37" s="36">
        <v>0.36</v>
      </c>
      <c r="G37" s="37">
        <v>2.12</v>
      </c>
      <c r="H37" s="37">
        <v>3.18</v>
      </c>
      <c r="I37" s="37">
        <v>3.11</v>
      </c>
      <c r="J37" s="38">
        <v>3.03</v>
      </c>
      <c r="K37" s="22"/>
      <c r="L37" s="22"/>
      <c r="M37" s="22"/>
      <c r="N37" s="22"/>
      <c r="O37" s="22"/>
      <c r="P37" s="22"/>
    </row>
    <row r="38" spans="1:16" ht="39" customHeight="1">
      <c r="A38" s="22"/>
      <c r="B38" s="35"/>
      <c r="C38" s="1178" t="s">
        <v>527</v>
      </c>
      <c r="D38" s="1179"/>
      <c r="E38" s="1180"/>
      <c r="F38" s="36">
        <v>0.19</v>
      </c>
      <c r="G38" s="37" t="s">
        <v>528</v>
      </c>
      <c r="H38" s="37" t="s">
        <v>529</v>
      </c>
      <c r="I38" s="37">
        <v>1.76</v>
      </c>
      <c r="J38" s="38">
        <v>2.2599999999999998</v>
      </c>
      <c r="K38" s="22"/>
      <c r="L38" s="22"/>
      <c r="M38" s="22"/>
      <c r="N38" s="22"/>
      <c r="O38" s="22"/>
      <c r="P38" s="22"/>
    </row>
    <row r="39" spans="1:16" ht="39" customHeight="1">
      <c r="A39" s="22"/>
      <c r="B39" s="35"/>
      <c r="C39" s="1178" t="s">
        <v>530</v>
      </c>
      <c r="D39" s="1179"/>
      <c r="E39" s="1180"/>
      <c r="F39" s="36">
        <v>0.85</v>
      </c>
      <c r="G39" s="37">
        <v>1.21</v>
      </c>
      <c r="H39" s="37">
        <v>1.29</v>
      </c>
      <c r="I39" s="37">
        <v>1.24</v>
      </c>
      <c r="J39" s="38">
        <v>1.53</v>
      </c>
      <c r="K39" s="22"/>
      <c r="L39" s="22"/>
      <c r="M39" s="22"/>
      <c r="N39" s="22"/>
      <c r="O39" s="22"/>
      <c r="P39" s="22"/>
    </row>
    <row r="40" spans="1:16" ht="39" customHeight="1">
      <c r="A40" s="22"/>
      <c r="B40" s="35"/>
      <c r="C40" s="1178" t="s">
        <v>531</v>
      </c>
      <c r="D40" s="1179"/>
      <c r="E40" s="1180"/>
      <c r="F40" s="36">
        <v>0.73</v>
      </c>
      <c r="G40" s="37">
        <v>0.62</v>
      </c>
      <c r="H40" s="37">
        <v>0.57999999999999996</v>
      </c>
      <c r="I40" s="37">
        <v>0.66</v>
      </c>
      <c r="J40" s="38">
        <v>0.66</v>
      </c>
      <c r="K40" s="22"/>
      <c r="L40" s="22"/>
      <c r="M40" s="22"/>
      <c r="N40" s="22"/>
      <c r="O40" s="22"/>
      <c r="P40" s="22"/>
    </row>
    <row r="41" spans="1:16" ht="39" customHeight="1">
      <c r="A41" s="22"/>
      <c r="B41" s="35"/>
      <c r="C41" s="1178" t="s">
        <v>532</v>
      </c>
      <c r="D41" s="1179"/>
      <c r="E41" s="1180"/>
      <c r="F41" s="36">
        <v>0.02</v>
      </c>
      <c r="G41" s="37">
        <v>0.03</v>
      </c>
      <c r="H41" s="37">
        <v>0.03</v>
      </c>
      <c r="I41" s="37">
        <v>0.03</v>
      </c>
      <c r="J41" s="38">
        <v>0.04</v>
      </c>
      <c r="K41" s="22"/>
      <c r="L41" s="22"/>
      <c r="M41" s="22"/>
      <c r="N41" s="22"/>
      <c r="O41" s="22"/>
      <c r="P41" s="22"/>
    </row>
    <row r="42" spans="1:16" ht="39" customHeight="1">
      <c r="A42" s="22"/>
      <c r="B42" s="39"/>
      <c r="C42" s="1178" t="s">
        <v>533</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534</v>
      </c>
      <c r="D43" s="1182"/>
      <c r="E43" s="1183"/>
      <c r="F43" s="41">
        <v>0.03</v>
      </c>
      <c r="G43" s="42">
        <v>0.03</v>
      </c>
      <c r="H43" s="42">
        <v>0.08</v>
      </c>
      <c r="I43" s="42">
        <v>0.03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7325</v>
      </c>
      <c r="L45" s="60">
        <v>6878</v>
      </c>
      <c r="M45" s="60">
        <v>6815</v>
      </c>
      <c r="N45" s="60">
        <v>6347</v>
      </c>
      <c r="O45" s="61">
        <v>6674</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894</v>
      </c>
      <c r="L48" s="64">
        <v>1345</v>
      </c>
      <c r="M48" s="64">
        <v>1101</v>
      </c>
      <c r="N48" s="64">
        <v>1039</v>
      </c>
      <c r="O48" s="65">
        <v>890</v>
      </c>
      <c r="P48" s="48"/>
      <c r="Q48" s="48"/>
      <c r="R48" s="48"/>
      <c r="S48" s="48"/>
      <c r="T48" s="48"/>
      <c r="U48" s="48"/>
    </row>
    <row r="49" spans="1:21" ht="30.75" customHeight="1">
      <c r="A49" s="48"/>
      <c r="B49" s="1196"/>
      <c r="C49" s="1197"/>
      <c r="D49" s="62"/>
      <c r="E49" s="1188" t="s">
        <v>16</v>
      </c>
      <c r="F49" s="1188"/>
      <c r="G49" s="1188"/>
      <c r="H49" s="1188"/>
      <c r="I49" s="1188"/>
      <c r="J49" s="1189"/>
      <c r="K49" s="63" t="s">
        <v>477</v>
      </c>
      <c r="L49" s="64">
        <v>66</v>
      </c>
      <c r="M49" s="64">
        <v>89</v>
      </c>
      <c r="N49" s="64">
        <v>117</v>
      </c>
      <c r="O49" s="65">
        <v>169</v>
      </c>
      <c r="P49" s="48"/>
      <c r="Q49" s="48"/>
      <c r="R49" s="48"/>
      <c r="S49" s="48"/>
      <c r="T49" s="48"/>
      <c r="U49" s="48"/>
    </row>
    <row r="50" spans="1:21" ht="30.75" customHeight="1">
      <c r="A50" s="48"/>
      <c r="B50" s="1196"/>
      <c r="C50" s="1197"/>
      <c r="D50" s="62"/>
      <c r="E50" s="1188" t="s">
        <v>17</v>
      </c>
      <c r="F50" s="1188"/>
      <c r="G50" s="1188"/>
      <c r="H50" s="1188"/>
      <c r="I50" s="1188"/>
      <c r="J50" s="1189"/>
      <c r="K50" s="63">
        <v>1135</v>
      </c>
      <c r="L50" s="64">
        <v>231</v>
      </c>
      <c r="M50" s="64">
        <v>231</v>
      </c>
      <c r="N50" s="64">
        <v>231</v>
      </c>
      <c r="O50" s="65">
        <v>231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7206</v>
      </c>
      <c r="L52" s="64">
        <v>7435</v>
      </c>
      <c r="M52" s="64">
        <v>7763</v>
      </c>
      <c r="N52" s="64">
        <v>6915</v>
      </c>
      <c r="O52" s="65">
        <v>6685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2148</v>
      </c>
      <c r="L53" s="69">
        <v>1085</v>
      </c>
      <c r="M53" s="69">
        <v>473</v>
      </c>
      <c r="N53" s="69">
        <v>819</v>
      </c>
      <c r="O53" s="70">
        <v>1279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A39" sqref="A39:R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02" t="s">
        <v>24</v>
      </c>
      <c r="C41" s="1203"/>
      <c r="D41" s="81"/>
      <c r="E41" s="1208" t="s">
        <v>25</v>
      </c>
      <c r="F41" s="1208"/>
      <c r="G41" s="1208"/>
      <c r="H41" s="1209"/>
      <c r="I41" s="82">
        <v>59268</v>
      </c>
      <c r="J41" s="83">
        <v>58002</v>
      </c>
      <c r="K41" s="83">
        <v>57191</v>
      </c>
      <c r="L41" s="83">
        <v>57243</v>
      </c>
      <c r="M41" s="84">
        <v>58572</v>
      </c>
    </row>
    <row r="42" spans="2:13" ht="27.75" customHeight="1">
      <c r="B42" s="1204"/>
      <c r="C42" s="1205"/>
      <c r="D42" s="85"/>
      <c r="E42" s="1210" t="s">
        <v>26</v>
      </c>
      <c r="F42" s="1210"/>
      <c r="G42" s="1210"/>
      <c r="H42" s="1211"/>
      <c r="I42" s="86">
        <v>4549</v>
      </c>
      <c r="J42" s="87">
        <v>4446</v>
      </c>
      <c r="K42" s="87">
        <v>4262</v>
      </c>
      <c r="L42" s="87">
        <v>4193</v>
      </c>
      <c r="M42" s="88">
        <v>3738</v>
      </c>
    </row>
    <row r="43" spans="2:13" ht="27.75" customHeight="1">
      <c r="B43" s="1204"/>
      <c r="C43" s="1205"/>
      <c r="D43" s="85"/>
      <c r="E43" s="1210" t="s">
        <v>27</v>
      </c>
      <c r="F43" s="1210"/>
      <c r="G43" s="1210"/>
      <c r="H43" s="1211"/>
      <c r="I43" s="86">
        <v>11824</v>
      </c>
      <c r="J43" s="87">
        <v>8507</v>
      </c>
      <c r="K43" s="87">
        <v>4267</v>
      </c>
      <c r="L43" s="87">
        <v>2400</v>
      </c>
      <c r="M43" s="88">
        <v>2325</v>
      </c>
    </row>
    <row r="44" spans="2:13" ht="27.75" customHeight="1">
      <c r="B44" s="1204"/>
      <c r="C44" s="1205"/>
      <c r="D44" s="85"/>
      <c r="E44" s="1210" t="s">
        <v>28</v>
      </c>
      <c r="F44" s="1210"/>
      <c r="G44" s="1210"/>
      <c r="H44" s="1211"/>
      <c r="I44" s="86" t="s">
        <v>477</v>
      </c>
      <c r="J44" s="87">
        <v>584</v>
      </c>
      <c r="K44" s="87">
        <v>834</v>
      </c>
      <c r="L44" s="87">
        <v>952</v>
      </c>
      <c r="M44" s="88">
        <v>996</v>
      </c>
    </row>
    <row r="45" spans="2:13" ht="27.75" customHeight="1">
      <c r="B45" s="1204"/>
      <c r="C45" s="1205"/>
      <c r="D45" s="85"/>
      <c r="E45" s="1210" t="s">
        <v>29</v>
      </c>
      <c r="F45" s="1210"/>
      <c r="G45" s="1210"/>
      <c r="H45" s="1211"/>
      <c r="I45" s="86">
        <v>12301</v>
      </c>
      <c r="J45" s="87">
        <v>11319</v>
      </c>
      <c r="K45" s="87">
        <v>9856</v>
      </c>
      <c r="L45" s="87">
        <v>8694</v>
      </c>
      <c r="M45" s="88">
        <v>8457</v>
      </c>
    </row>
    <row r="46" spans="2:13" ht="27.75" customHeight="1">
      <c r="B46" s="1204"/>
      <c r="C46" s="1205"/>
      <c r="D46" s="89"/>
      <c r="E46" s="1210" t="s">
        <v>30</v>
      </c>
      <c r="F46" s="1210"/>
      <c r="G46" s="1210"/>
      <c r="H46" s="1211"/>
      <c r="I46" s="86">
        <v>3</v>
      </c>
      <c r="J46" s="87">
        <v>1</v>
      </c>
      <c r="K46" s="87">
        <v>1</v>
      </c>
      <c r="L46" s="87">
        <v>2</v>
      </c>
      <c r="M46" s="88">
        <v>5</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7544</v>
      </c>
      <c r="J50" s="87">
        <v>7194</v>
      </c>
      <c r="K50" s="87">
        <v>9890</v>
      </c>
      <c r="L50" s="87">
        <v>9341</v>
      </c>
      <c r="M50" s="88">
        <v>10251</v>
      </c>
    </row>
    <row r="51" spans="2:13" ht="27.75" customHeight="1">
      <c r="B51" s="1204"/>
      <c r="C51" s="1205"/>
      <c r="D51" s="85"/>
      <c r="E51" s="1210" t="s">
        <v>36</v>
      </c>
      <c r="F51" s="1210"/>
      <c r="G51" s="1210"/>
      <c r="H51" s="1211"/>
      <c r="I51" s="86">
        <v>17678</v>
      </c>
      <c r="J51" s="87">
        <v>13715</v>
      </c>
      <c r="K51" s="87">
        <v>8876</v>
      </c>
      <c r="L51" s="87">
        <v>7309</v>
      </c>
      <c r="M51" s="88">
        <v>7514</v>
      </c>
    </row>
    <row r="52" spans="2:13" ht="27.75" customHeight="1">
      <c r="B52" s="1206"/>
      <c r="C52" s="1207"/>
      <c r="D52" s="85"/>
      <c r="E52" s="1210" t="s">
        <v>37</v>
      </c>
      <c r="F52" s="1210"/>
      <c r="G52" s="1210"/>
      <c r="H52" s="1211"/>
      <c r="I52" s="86">
        <v>58719</v>
      </c>
      <c r="J52" s="87">
        <v>57978</v>
      </c>
      <c r="K52" s="87">
        <v>57031</v>
      </c>
      <c r="L52" s="87">
        <v>56530</v>
      </c>
      <c r="M52" s="88">
        <v>54967</v>
      </c>
    </row>
    <row r="53" spans="2:13" ht="27.75" customHeight="1" thickBot="1">
      <c r="B53" s="1217" t="s">
        <v>38</v>
      </c>
      <c r="C53" s="1218"/>
      <c r="D53" s="92"/>
      <c r="E53" s="1219" t="s">
        <v>39</v>
      </c>
      <c r="F53" s="1219"/>
      <c r="G53" s="1219"/>
      <c r="H53" s="1220"/>
      <c r="I53" s="93">
        <v>4005</v>
      </c>
      <c r="J53" s="94">
        <v>3973</v>
      </c>
      <c r="K53" s="94">
        <v>613</v>
      </c>
      <c r="L53" s="94">
        <v>304</v>
      </c>
      <c r="M53" s="95">
        <v>1360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K64" sqref="K64"/>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560</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560</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5" t="s">
        <v>556</v>
      </c>
      <c r="I42" s="354"/>
      <c r="J42" s="354"/>
      <c r="K42" s="354"/>
      <c r="L42" s="246"/>
      <c r="M42" s="246"/>
      <c r="N42" s="246"/>
      <c r="O42" s="246"/>
    </row>
    <row r="43" spans="2:17">
      <c r="B43" s="250"/>
      <c r="C43" s="246"/>
      <c r="D43" s="246"/>
      <c r="E43" s="246"/>
      <c r="F43" s="246"/>
      <c r="G43" s="1221" t="s">
        <v>562</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65"/>
      <c r="I48" s="365"/>
      <c r="J48" s="365"/>
    </row>
    <row r="49" spans="1:17">
      <c r="B49" s="250"/>
      <c r="C49" s="246"/>
      <c r="D49" s="246"/>
      <c r="E49" s="246"/>
      <c r="F49" s="246"/>
      <c r="G49" s="245" t="s">
        <v>558</v>
      </c>
    </row>
    <row r="50" spans="1:17">
      <c r="B50" s="250"/>
      <c r="C50" s="246"/>
      <c r="D50" s="246"/>
      <c r="E50" s="246"/>
      <c r="F50" s="246"/>
      <c r="G50" s="1230"/>
      <c r="H50" s="1231"/>
      <c r="I50" s="1231"/>
      <c r="J50" s="1232"/>
      <c r="K50" s="347" t="s">
        <v>516</v>
      </c>
      <c r="L50" s="347" t="s">
        <v>517</v>
      </c>
      <c r="M50" s="347" t="s">
        <v>518</v>
      </c>
      <c r="N50" s="347" t="s">
        <v>519</v>
      </c>
      <c r="O50" s="347" t="s">
        <v>520</v>
      </c>
    </row>
    <row r="51" spans="1:17">
      <c r="B51" s="250"/>
      <c r="C51" s="246"/>
      <c r="D51" s="246"/>
      <c r="E51" s="246"/>
      <c r="F51" s="246"/>
      <c r="G51" s="1233" t="s">
        <v>554</v>
      </c>
      <c r="H51" s="1234"/>
      <c r="I51" s="1239" t="s">
        <v>552</v>
      </c>
      <c r="J51" s="1239"/>
      <c r="K51" s="1241"/>
      <c r="L51" s="1241"/>
      <c r="M51" s="1241"/>
      <c r="N51" s="1242">
        <v>0.5</v>
      </c>
      <c r="O51" s="1242">
        <v>2.5</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561</v>
      </c>
      <c r="J53" s="1243"/>
      <c r="K53" s="1250"/>
      <c r="L53" s="1250"/>
      <c r="M53" s="1250"/>
      <c r="N53" s="1252">
        <v>48.9</v>
      </c>
      <c r="O53" s="1252">
        <v>50</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553</v>
      </c>
      <c r="H55" s="1245"/>
      <c r="I55" s="1243" t="s">
        <v>552</v>
      </c>
      <c r="J55" s="1243"/>
      <c r="K55" s="1241"/>
      <c r="L55" s="1241"/>
      <c r="M55" s="1241"/>
      <c r="N55" s="1242">
        <v>37.4</v>
      </c>
      <c r="O55" s="1242">
        <v>31</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561</v>
      </c>
      <c r="J57" s="1253"/>
      <c r="K57" s="1250"/>
      <c r="L57" s="1250"/>
      <c r="M57" s="1250"/>
      <c r="N57" s="1252">
        <v>54.4</v>
      </c>
      <c r="O57" s="1252">
        <v>57.2</v>
      </c>
      <c r="P57" s="363"/>
      <c r="Q57" s="358"/>
    </row>
    <row r="58" spans="1:17" s="357" customFormat="1">
      <c r="A58" s="245"/>
      <c r="B58" s="358"/>
      <c r="C58" s="354"/>
      <c r="D58" s="354"/>
      <c r="E58" s="354"/>
      <c r="F58" s="354"/>
      <c r="G58" s="1248"/>
      <c r="H58" s="1249"/>
      <c r="I58" s="1253"/>
      <c r="J58" s="1253"/>
      <c r="K58" s="1251"/>
      <c r="L58" s="1251"/>
      <c r="M58" s="1251"/>
      <c r="N58" s="1251"/>
      <c r="O58" s="1251"/>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5" t="s">
        <v>556</v>
      </c>
      <c r="I64" s="354"/>
      <c r="J64" s="354"/>
      <c r="K64" s="354"/>
      <c r="L64" s="246"/>
      <c r="M64" s="246"/>
      <c r="N64" s="246"/>
      <c r="O64" s="246"/>
    </row>
    <row r="65" spans="2:30">
      <c r="B65" s="250"/>
      <c r="C65" s="246"/>
      <c r="D65" s="246"/>
      <c r="E65" s="246"/>
      <c r="F65" s="246"/>
      <c r="G65" s="1221" t="s">
        <v>563</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555</v>
      </c>
      <c r="I71" s="351"/>
      <c r="J71" s="350"/>
      <c r="K71" s="350"/>
      <c r="L71" s="349"/>
      <c r="M71" s="350"/>
      <c r="N71" s="349"/>
      <c r="O71" s="348"/>
    </row>
    <row r="72" spans="2:30">
      <c r="B72" s="250"/>
      <c r="C72" s="246"/>
      <c r="D72" s="246"/>
      <c r="E72" s="246"/>
      <c r="F72" s="246"/>
      <c r="G72" s="1230"/>
      <c r="H72" s="1231"/>
      <c r="I72" s="1231"/>
      <c r="J72" s="1232"/>
      <c r="K72" s="347" t="s">
        <v>516</v>
      </c>
      <c r="L72" s="347" t="s">
        <v>517</v>
      </c>
      <c r="M72" s="347" t="s">
        <v>518</v>
      </c>
      <c r="N72" s="347" t="s">
        <v>519</v>
      </c>
      <c r="O72" s="347" t="s">
        <v>520</v>
      </c>
    </row>
    <row r="73" spans="2:30">
      <c r="B73" s="250"/>
      <c r="C73" s="246"/>
      <c r="D73" s="246"/>
      <c r="E73" s="246"/>
      <c r="F73" s="246"/>
      <c r="G73" s="1233" t="s">
        <v>554</v>
      </c>
      <c r="H73" s="1234"/>
      <c r="I73" s="1239" t="s">
        <v>552</v>
      </c>
      <c r="J73" s="1239"/>
      <c r="K73" s="1254">
        <v>7.8</v>
      </c>
      <c r="L73" s="1254">
        <v>7.6</v>
      </c>
      <c r="M73" s="1242">
        <v>1.1000000000000001</v>
      </c>
      <c r="N73" s="1242">
        <v>0.5</v>
      </c>
      <c r="O73" s="1242">
        <v>2.5</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551</v>
      </c>
      <c r="J75" s="1243"/>
      <c r="K75" s="1252">
        <v>5.2</v>
      </c>
      <c r="L75" s="1252">
        <v>3.2</v>
      </c>
      <c r="M75" s="1252">
        <v>2.4</v>
      </c>
      <c r="N75" s="1252">
        <v>1.5</v>
      </c>
      <c r="O75" s="1252">
        <v>1.6</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553</v>
      </c>
      <c r="H77" s="1245"/>
      <c r="I77" s="1243" t="s">
        <v>552</v>
      </c>
      <c r="J77" s="1243"/>
      <c r="K77" s="1254">
        <v>57.8</v>
      </c>
      <c r="L77" s="1254">
        <v>49.8</v>
      </c>
      <c r="M77" s="1242">
        <v>45.1</v>
      </c>
      <c r="N77" s="1242">
        <v>37.4</v>
      </c>
      <c r="O77" s="1242">
        <v>31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551</v>
      </c>
      <c r="J79" s="1253"/>
      <c r="K79" s="1256">
        <v>8.3000000000000007</v>
      </c>
      <c r="L79" s="1256">
        <v>7.7</v>
      </c>
      <c r="M79" s="1256">
        <v>7.1</v>
      </c>
      <c r="N79" s="1256">
        <v>6.3</v>
      </c>
      <c r="O79" s="1256">
        <v>5.2</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515</v>
      </c>
      <c r="G2" s="113"/>
      <c r="H2" s="114"/>
    </row>
    <row r="3" spans="1:8">
      <c r="A3" s="110" t="s">
        <v>508</v>
      </c>
      <c r="B3" s="115"/>
      <c r="C3" s="116"/>
      <c r="D3" s="117">
        <v>19262</v>
      </c>
      <c r="E3" s="118"/>
      <c r="F3" s="119">
        <v>39052</v>
      </c>
      <c r="G3" s="120"/>
      <c r="H3" s="121"/>
    </row>
    <row r="4" spans="1:8">
      <c r="A4" s="122"/>
      <c r="B4" s="123"/>
      <c r="C4" s="124"/>
      <c r="D4" s="125">
        <v>15893</v>
      </c>
      <c r="E4" s="126"/>
      <c r="F4" s="127">
        <v>21186</v>
      </c>
      <c r="G4" s="128"/>
      <c r="H4" s="129"/>
    </row>
    <row r="5" spans="1:8">
      <c r="A5" s="110" t="s">
        <v>510</v>
      </c>
      <c r="B5" s="115"/>
      <c r="C5" s="116"/>
      <c r="D5" s="117">
        <v>15776</v>
      </c>
      <c r="E5" s="118"/>
      <c r="F5" s="119">
        <v>41235</v>
      </c>
      <c r="G5" s="120"/>
      <c r="H5" s="121"/>
    </row>
    <row r="6" spans="1:8">
      <c r="A6" s="122"/>
      <c r="B6" s="123"/>
      <c r="C6" s="124"/>
      <c r="D6" s="125">
        <v>12208</v>
      </c>
      <c r="E6" s="126"/>
      <c r="F6" s="127">
        <v>22086</v>
      </c>
      <c r="G6" s="128"/>
      <c r="H6" s="129"/>
    </row>
    <row r="7" spans="1:8">
      <c r="A7" s="110" t="s">
        <v>511</v>
      </c>
      <c r="B7" s="115"/>
      <c r="C7" s="116"/>
      <c r="D7" s="117">
        <v>16578</v>
      </c>
      <c r="E7" s="118"/>
      <c r="F7" s="119">
        <v>41862</v>
      </c>
      <c r="G7" s="120"/>
      <c r="H7" s="121"/>
    </row>
    <row r="8" spans="1:8">
      <c r="A8" s="122"/>
      <c r="B8" s="123"/>
      <c r="C8" s="124"/>
      <c r="D8" s="125">
        <v>13565</v>
      </c>
      <c r="E8" s="126"/>
      <c r="F8" s="127">
        <v>23710</v>
      </c>
      <c r="G8" s="128"/>
      <c r="H8" s="129"/>
    </row>
    <row r="9" spans="1:8">
      <c r="A9" s="110" t="s">
        <v>512</v>
      </c>
      <c r="B9" s="115"/>
      <c r="C9" s="116"/>
      <c r="D9" s="117">
        <v>18728</v>
      </c>
      <c r="E9" s="118"/>
      <c r="F9" s="119">
        <v>43554</v>
      </c>
      <c r="G9" s="120"/>
      <c r="H9" s="121"/>
    </row>
    <row r="10" spans="1:8">
      <c r="A10" s="122"/>
      <c r="B10" s="123"/>
      <c r="C10" s="124"/>
      <c r="D10" s="125">
        <v>14227</v>
      </c>
      <c r="E10" s="126"/>
      <c r="F10" s="127">
        <v>24811</v>
      </c>
      <c r="G10" s="128"/>
      <c r="H10" s="129"/>
    </row>
    <row r="11" spans="1:8">
      <c r="A11" s="110" t="s">
        <v>513</v>
      </c>
      <c r="B11" s="115"/>
      <c r="C11" s="116"/>
      <c r="D11" s="117">
        <v>29595</v>
      </c>
      <c r="E11" s="118"/>
      <c r="F11" s="119">
        <v>42581</v>
      </c>
      <c r="G11" s="120"/>
      <c r="H11" s="121"/>
    </row>
    <row r="12" spans="1:8">
      <c r="A12" s="122"/>
      <c r="B12" s="123"/>
      <c r="C12" s="130"/>
      <c r="D12" s="125">
        <v>23884</v>
      </c>
      <c r="E12" s="126"/>
      <c r="F12" s="127">
        <v>24354</v>
      </c>
      <c r="G12" s="128"/>
      <c r="H12" s="129"/>
    </row>
    <row r="13" spans="1:8">
      <c r="A13" s="110"/>
      <c r="B13" s="115"/>
      <c r="C13" s="131"/>
      <c r="D13" s="132">
        <v>19988</v>
      </c>
      <c r="E13" s="133"/>
      <c r="F13" s="134">
        <v>41657</v>
      </c>
      <c r="G13" s="135"/>
      <c r="H13" s="121"/>
    </row>
    <row r="14" spans="1:8">
      <c r="A14" s="122"/>
      <c r="B14" s="123"/>
      <c r="C14" s="124"/>
      <c r="D14" s="125">
        <v>15955</v>
      </c>
      <c r="E14" s="126"/>
      <c r="F14" s="127">
        <v>23229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4.4400000000000004</v>
      </c>
      <c r="C19" s="136">
        <f>ROUND(VALUE(SUBSTITUTE(実質収支比率等に係る経年分析!G$48,"▲","-")),2)</f>
        <v>6.47</v>
      </c>
      <c r="D19" s="136">
        <f>ROUND(VALUE(SUBSTITUTE(実質収支比率等に係る経年分析!H$48,"▲","-")),2)</f>
        <v>6.21</v>
      </c>
      <c r="E19" s="136">
        <f>ROUND(VALUE(SUBSTITUTE(実質収支比率等に係る経年分析!I$48,"▲","-")),2)</f>
        <v>7.42</v>
      </c>
      <c r="F19" s="136">
        <f>ROUND(VALUE(SUBSTITUTE(実質収支比率等に係る経年分析!J$48,"▲","-")),2)</f>
        <v>5.25</v>
      </c>
    </row>
    <row r="20" spans="1:11">
      <c r="A20" s="136" t="s">
        <v>44</v>
      </c>
      <c r="B20" s="136">
        <f>ROUND(VALUE(SUBSTITUTE(実質収支比率等に係る経年分析!F$47,"▲","-")),2)</f>
        <v>5.56</v>
      </c>
      <c r="C20" s="136">
        <f>ROUND(VALUE(SUBSTITUTE(実質収支比率等に係る経年分析!G$47,"▲","-")),2)</f>
        <v>5.48</v>
      </c>
      <c r="D20" s="136">
        <f>ROUND(VALUE(SUBSTITUTE(実質収支比率等に係る経年分析!H$47,"▲","-")),2)</f>
        <v>4.32</v>
      </c>
      <c r="E20" s="136">
        <f>ROUND(VALUE(SUBSTITUTE(実質収支比率等に係る経年分析!I$47,"▲","-")),2)</f>
        <v>4.3600000000000003</v>
      </c>
      <c r="F20" s="136">
        <f>ROUND(VALUE(SUBSTITUTE(実質収支比率等に係る経年分析!J$47,"▲","-")),2)</f>
        <v>6.73</v>
      </c>
    </row>
    <row r="21" spans="1:11">
      <c r="A21" s="136" t="s">
        <v>45</v>
      </c>
      <c r="B21" s="136">
        <f>IF(ISNUMBER(VALUE(SUBSTITUTE(実質収支比率等に係る経年分析!F$49,"▲","-"))),ROUND(VALUE(SUBSTITUTE(実質収支比率等に係る経年分析!F$49,"▲","-")),2),NA())</f>
        <v>0.53</v>
      </c>
      <c r="C21" s="136">
        <f>IF(ISNUMBER(VALUE(SUBSTITUTE(実質収支比率等に係る経年分析!G$49,"▲","-"))),ROUND(VALUE(SUBSTITUTE(実質収支比率等に係る経年分析!G$49,"▲","-")),2),NA())</f>
        <v>2.11</v>
      </c>
      <c r="D21" s="136">
        <f>IF(ISNUMBER(VALUE(SUBSTITUTE(実質収支比率等に係る経年分析!H$49,"▲","-"))),ROUND(VALUE(SUBSTITUTE(実質収支比率等に係る経年分析!H$49,"▲","-")),2),NA())</f>
        <v>-1.46</v>
      </c>
      <c r="E21" s="136">
        <f>IF(ISNUMBER(VALUE(SUBSTITUTE(実質収支比率等に係る経年分析!I$49,"▲","-"))),ROUND(VALUE(SUBSTITUTE(実質収支比率等に係る経年分析!I$49,"▲","-")),2),NA())</f>
        <v>1.45</v>
      </c>
      <c r="F21" s="136">
        <f>IF(ISNUMBER(VALUE(SUBSTITUTE(実質収支比率等に係る経年分析!J$49,"▲","-"))),ROUND(VALUE(SUBSTITUTE(実質収支比率等に係る経年分析!J$49,"▲","-")),2),NA())</f>
        <v>0.24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所沢市交通災害共済特別会計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所沢市病院事業会計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0.62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0.57999999999999996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0.66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0.66</v>
      </c>
    </row>
    <row r="31" spans="1:11">
      <c r="A31" s="137" t="str">
        <f>IF(連結実質赤字比率に係る赤字・黒字の構成分析!C$39="",NA(),連結実質赤字比率に係る赤字・黒字の構成分析!C$39)</f>
        <v>所沢市介護保険特別会計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1.21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1.29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1.24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1.53</v>
      </c>
    </row>
    <row r="32" spans="1:11">
      <c r="A32" s="137" t="str">
        <f>IF(連結実質赤字比率に係る赤字・黒字の構成分析!C$38="",NA(),連結実質赤字比率に係る赤字・黒字の構成分析!C$38)</f>
        <v>所沢市国民健康保険特別会計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f>IF(ROUND(VALUE(SUBSTITUTE(連結実質赤字比率に係る赤字・黒字の構成分析!G$38,"▲", "-")), 2) &lt; 0, ABS(ROUND(VALUE(SUBSTITUTE(連結実質赤字比率に係る赤字・黒字の構成分析!G$38,"▲", "-")), 2)), NA())</f>
        <v>0.27</v>
      </c>
      <c r="E32" s="137" t="e">
        <f>IF(ROUND(VALUE(SUBSTITUTE(連結実質赤字比率に係る赤字・黒字の構成分析!G$38,"▲", "-")), 2) &gt;= 0, ABS(ROUND(VALUE(SUBSTITUTE(連結実質赤字比率に係る赤字・黒字の構成分析!G$38,"▲", "-")), 2)), NA())</f>
        <v>#N/A</v>
      </c>
      <c r="F32" s="137">
        <f>IF(ROUND(VALUE(SUBSTITUTE(連結実質赤字比率に係る赤字・黒字の構成分析!H$38,"▲", "-")), 2) &lt; 0, ABS(ROUND(VALUE(SUBSTITUTE(連結実質赤字比率に係る赤字・黒字の構成分析!H$38,"▲", "-")), 2)), NA())</f>
        <v>0.72</v>
      </c>
      <c r="G32" s="137" t="e">
        <f>IF(ROUND(VALUE(SUBSTITUTE(連結実質赤字比率に係る赤字・黒字の構成分析!H$38,"▲", "-")), 2) &gt;= 0, ABS(ROUND(VALUE(SUBSTITUTE(連結実質赤字比率に係る赤字・黒字の構成分析!H$38,"▲", "-")), 2)), NA())</f>
        <v>#N/A</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1.76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2.2599999999999998</v>
      </c>
    </row>
    <row r="33" spans="1:16">
      <c r="A33" s="137" t="str">
        <f>IF(連結実質赤字比率に係る赤字・黒字の構成分析!C$37="",NA(),連結実質赤字比率に係る赤字・黒字の構成分析!C$37)</f>
        <v>所沢市下水道事業特別会計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3.11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3.03</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6.19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5.23</v>
      </c>
    </row>
    <row r="35" spans="1:16">
      <c r="A35" s="137" t="str">
        <f>IF(連結実質赤字比率に係る赤字・黒字の構成分析!C$35="",NA(),連結実質赤字比率に係る赤字・黒字の構成分析!C$35)</f>
        <v>所沢市水道事業会計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9.83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10.61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9.7799999999999994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10.4</v>
      </c>
    </row>
    <row r="36" spans="1:16">
      <c r="A36" s="137" t="str">
        <f>IF(連結実質赤字比率に係る赤字・黒字の構成分析!C$34="",NA(),連結実質赤字比率に係る赤字・黒字の構成分析!C$34)</f>
        <v>所沢市所沢都市計画事業所沢駅西口土地区画整理特別会計</v>
      </c>
      <c r="B36" s="137" t="e">
        <f>IF(ROUND(VALUE(SUBSTITUTE(連結実質赤字比率に係る赤字・黒字の構成分析!F$34,"▲", "-")), 2) &lt; 0, ABS(ROUND(VALUE(SUBSTITUTE(連結実質赤字比率に係る赤字・黒字の構成分析!F$34,"▲", "-")), 2)), NA())</f>
        <v>#VALUE!</v>
      </c>
      <c r="C36" s="137" t="e">
        <f>IF(ROUND(VALUE(SUBSTITUTE(連結実質赤字比率に係る赤字・黒字の構成分析!F$34,"▲", "-")), 2) &gt;= 0, ABS(ROUND(VALUE(SUBSTITUTE(連結実質赤字比率に係る赤字・黒字の構成分析!F$34,"▲", "-")), 2)), NA())</f>
        <v>#VALUE!</v>
      </c>
      <c r="D36" s="137" t="e">
        <f>IF(ROUND(VALUE(SUBSTITUTE(連結実質赤字比率に係る赤字・黒字の構成分析!G$34,"▲", "-")), 2) &lt; 0, ABS(ROUND(VALUE(SUBSTITUTE(連結実質赤字比率に係る赤字・黒字の構成分析!G$34,"▲", "-")), 2)), NA())</f>
        <v>#VALUE!</v>
      </c>
      <c r="E36" s="137" t="e">
        <f>IF(ROUND(VALUE(SUBSTITUTE(連結実質赤字比率に係る赤字・黒字の構成分析!G$34,"▲", "-")), 2) &gt;= 0, ABS(ROUND(VALUE(SUBSTITUTE(連結実質赤字比率に係る赤字・黒字の構成分析!G$34,"▲", "-")), 2)), NA())</f>
        <v>#VALUE!</v>
      </c>
      <c r="F36" s="137" t="e">
        <f>IF(ROUND(VALUE(SUBSTITUTE(連結実質赤字比率に係る赤字・黒字の構成分析!H$34,"▲", "-")), 2) &lt; 0, ABS(ROUND(VALUE(SUBSTITUTE(連結実質赤字比率に係る赤字・黒字の構成分析!H$34,"▲", "-")), 2)), NA())</f>
        <v>#VALUE!</v>
      </c>
      <c r="G36" s="137" t="e">
        <f>IF(ROUND(VALUE(SUBSTITUTE(連結実質赤字比率に係る赤字・黒字の構成分析!H$34,"▲", "-")), 2) &gt;= 0, ABS(ROUND(VALUE(SUBSTITUTE(連結実質赤字比率に係る赤字・黒字の構成分析!H$34,"▲", "-")), 2)), NA())</f>
        <v>#VALUE!</v>
      </c>
      <c r="H36" s="137" t="e">
        <f>IF(ROUND(VALUE(SUBSTITUTE(連結実質赤字比率に係る赤字・黒字の構成分析!I$34,"▲", "-")), 2) &lt; 0, ABS(ROUND(VALUE(SUBSTITUTE(連結実質赤字比率に係る赤字・黒字の構成分析!I$34,"▲", "-")), 2)), NA())</f>
        <v>#VALUE!</v>
      </c>
      <c r="I36" s="137" t="e">
        <f>IF(ROUND(VALUE(SUBSTITUTE(連結実質赤字比率に係る赤字・黒字の構成分析!I$34,"▲", "-")), 2) &gt;= 0, ABS(ROUND(VALUE(SUBSTITUTE(連結実質赤字比率に係る赤字・黒字の構成分析!I$34,"▲", "-")), 2)), NA())</f>
        <v>#VALUE!</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0</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7206</v>
      </c>
      <c r="E42" s="138"/>
      <c r="F42" s="138"/>
      <c r="G42" s="138">
        <f>'実質公債費比率（分子）の構造'!L$52</f>
        <v>7435</v>
      </c>
      <c r="H42" s="138"/>
      <c r="I42" s="138"/>
      <c r="J42" s="138">
        <f>'実質公債費比率（分子）の構造'!M$52</f>
        <v>7763</v>
      </c>
      <c r="K42" s="138"/>
      <c r="L42" s="138"/>
      <c r="M42" s="138">
        <f>'実質公債費比率（分子）の構造'!N$52</f>
        <v>6915</v>
      </c>
      <c r="N42" s="138"/>
      <c r="O42" s="138"/>
      <c r="P42" s="138">
        <f>'実質公債費比率（分子）の構造'!O$52</f>
        <v>6685</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1135</v>
      </c>
      <c r="C44" s="138"/>
      <c r="D44" s="138"/>
      <c r="E44" s="138">
        <f>'実質公債費比率（分子）の構造'!L$50</f>
        <v>231</v>
      </c>
      <c r="F44" s="138"/>
      <c r="G44" s="138"/>
      <c r="H44" s="138">
        <f>'実質公債費比率（分子）の構造'!M$50</f>
        <v>231</v>
      </c>
      <c r="I44" s="138"/>
      <c r="J44" s="138"/>
      <c r="K44" s="138">
        <f>'実質公債費比率（分子）の構造'!N$50</f>
        <v>231</v>
      </c>
      <c r="L44" s="138"/>
      <c r="M44" s="138"/>
      <c r="N44" s="138">
        <f>'実質公債費比率（分子）の構造'!O$50</f>
        <v>231</v>
      </c>
      <c r="O44" s="138"/>
      <c r="P44" s="138"/>
    </row>
    <row r="45" spans="1:16">
      <c r="A45" s="138" t="s">
        <v>55</v>
      </c>
      <c r="B45" s="138" t="str">
        <f>'実質公債費比率（分子）の構造'!K$49</f>
        <v>-</v>
      </c>
      <c r="C45" s="138"/>
      <c r="D45" s="138"/>
      <c r="E45" s="138">
        <f>'実質公債費比率（分子）の構造'!L$49</f>
        <v>66</v>
      </c>
      <c r="F45" s="138"/>
      <c r="G45" s="138"/>
      <c r="H45" s="138">
        <f>'実質公債費比率（分子）の構造'!M$49</f>
        <v>89</v>
      </c>
      <c r="I45" s="138"/>
      <c r="J45" s="138"/>
      <c r="K45" s="138">
        <f>'実質公債費比率（分子）の構造'!N$49</f>
        <v>117</v>
      </c>
      <c r="L45" s="138"/>
      <c r="M45" s="138"/>
      <c r="N45" s="138">
        <f>'実質公債費比率（分子）の構造'!O$49</f>
        <v>169</v>
      </c>
      <c r="O45" s="138"/>
      <c r="P45" s="138"/>
    </row>
    <row r="46" spans="1:16">
      <c r="A46" s="138" t="s">
        <v>56</v>
      </c>
      <c r="B46" s="138">
        <f>'実質公債費比率（分子）の構造'!K$48</f>
        <v>894</v>
      </c>
      <c r="C46" s="138"/>
      <c r="D46" s="138"/>
      <c r="E46" s="138">
        <f>'実質公債費比率（分子）の構造'!L$48</f>
        <v>1345</v>
      </c>
      <c r="F46" s="138"/>
      <c r="G46" s="138"/>
      <c r="H46" s="138">
        <f>'実質公債費比率（分子）の構造'!M$48</f>
        <v>1101</v>
      </c>
      <c r="I46" s="138"/>
      <c r="J46" s="138"/>
      <c r="K46" s="138">
        <f>'実質公債費比率（分子）の構造'!N$48</f>
        <v>1039</v>
      </c>
      <c r="L46" s="138"/>
      <c r="M46" s="138"/>
      <c r="N46" s="138">
        <f>'実質公債費比率（分子）の構造'!O$48</f>
        <v>890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7325</v>
      </c>
      <c r="C49" s="138"/>
      <c r="D49" s="138"/>
      <c r="E49" s="138">
        <f>'実質公債費比率（分子）の構造'!L$45</f>
        <v>6878</v>
      </c>
      <c r="F49" s="138"/>
      <c r="G49" s="138"/>
      <c r="H49" s="138">
        <f>'実質公債費比率（分子）の構造'!M$45</f>
        <v>6815</v>
      </c>
      <c r="I49" s="138"/>
      <c r="J49" s="138"/>
      <c r="K49" s="138">
        <f>'実質公債費比率（分子）の構造'!N$45</f>
        <v>6347</v>
      </c>
      <c r="L49" s="138"/>
      <c r="M49" s="138"/>
      <c r="N49" s="138">
        <f>'実質公債費比率（分子）の構造'!O$45</f>
        <v>6674</v>
      </c>
      <c r="O49" s="138"/>
      <c r="P49" s="138"/>
    </row>
    <row r="50" spans="1:16">
      <c r="A50" s="138" t="s">
        <v>60</v>
      </c>
      <c r="B50" s="138" t="e">
        <f>NA()</f>
        <v>#N/A</v>
      </c>
      <c r="C50" s="138">
        <f>IF(ISNUMBER('実質公債費比率（分子）の構造'!K$53),'実質公債費比率（分子）の構造'!K$53,NA())</f>
        <v>2148</v>
      </c>
      <c r="D50" s="138" t="e">
        <f>NA()</f>
        <v>#N/A</v>
      </c>
      <c r="E50" s="138" t="e">
        <f>NA()</f>
        <v>#N/A</v>
      </c>
      <c r="F50" s="138">
        <f>IF(ISNUMBER('実質公債費比率（分子）の構造'!L$53),'実質公債費比率（分子）の構造'!L$53,NA())</f>
        <v>1085</v>
      </c>
      <c r="G50" s="138" t="e">
        <f>NA()</f>
        <v>#N/A</v>
      </c>
      <c r="H50" s="138" t="e">
        <f>NA()</f>
        <v>#N/A</v>
      </c>
      <c r="I50" s="138">
        <f>IF(ISNUMBER('実質公債費比率（分子）の構造'!M$53),'実質公債費比率（分子）の構造'!M$53,NA())</f>
        <v>473</v>
      </c>
      <c r="J50" s="138" t="e">
        <f>NA()</f>
        <v>#N/A</v>
      </c>
      <c r="K50" s="138" t="e">
        <f>NA()</f>
        <v>#N/A</v>
      </c>
      <c r="L50" s="138">
        <f>IF(ISNUMBER('実質公債費比率（分子）の構造'!N$53),'実質公債費比率（分子）の構造'!N$53,NA())</f>
        <v>819</v>
      </c>
      <c r="M50" s="138" t="e">
        <f>NA()</f>
        <v>#N/A</v>
      </c>
      <c r="N50" s="138" t="e">
        <f>NA()</f>
        <v>#N/A</v>
      </c>
      <c r="O50" s="138">
        <f>IF(ISNUMBER('実質公債費比率（分子）の構造'!O$53),'実質公債費比率（分子）の構造'!O$53,NA())</f>
        <v>1279</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58719</v>
      </c>
      <c r="E56" s="137"/>
      <c r="F56" s="137"/>
      <c r="G56" s="137">
        <f>'将来負担比率（分子）の構造'!J$52</f>
        <v>57978</v>
      </c>
      <c r="H56" s="137"/>
      <c r="I56" s="137"/>
      <c r="J56" s="137">
        <f>'将来負担比率（分子）の構造'!K$52</f>
        <v>57031</v>
      </c>
      <c r="K56" s="137"/>
      <c r="L56" s="137"/>
      <c r="M56" s="137">
        <f>'将来負担比率（分子）の構造'!L$52</f>
        <v>56530</v>
      </c>
      <c r="N56" s="137"/>
      <c r="O56" s="137"/>
      <c r="P56" s="137">
        <f>'将来負担比率（分子）の構造'!M$52</f>
        <v>54967</v>
      </c>
    </row>
    <row r="57" spans="1:16">
      <c r="A57" s="137" t="s">
        <v>36</v>
      </c>
      <c r="B57" s="137"/>
      <c r="C57" s="137"/>
      <c r="D57" s="137">
        <f>'将来負担比率（分子）の構造'!I$51</f>
        <v>17678</v>
      </c>
      <c r="E57" s="137"/>
      <c r="F57" s="137"/>
      <c r="G57" s="137">
        <f>'将来負担比率（分子）の構造'!J$51</f>
        <v>13715</v>
      </c>
      <c r="H57" s="137"/>
      <c r="I57" s="137"/>
      <c r="J57" s="137">
        <f>'将来負担比率（分子）の構造'!K$51</f>
        <v>8876</v>
      </c>
      <c r="K57" s="137"/>
      <c r="L57" s="137"/>
      <c r="M57" s="137">
        <f>'将来負担比率（分子）の構造'!L$51</f>
        <v>7309</v>
      </c>
      <c r="N57" s="137"/>
      <c r="O57" s="137"/>
      <c r="P57" s="137">
        <f>'将来負担比率（分子）の構造'!M$51</f>
        <v>7514</v>
      </c>
    </row>
    <row r="58" spans="1:16">
      <c r="A58" s="137" t="s">
        <v>35</v>
      </c>
      <c r="B58" s="137"/>
      <c r="C58" s="137"/>
      <c r="D58" s="137">
        <f>'将来負担比率（分子）の構造'!I$50</f>
        <v>7544</v>
      </c>
      <c r="E58" s="137"/>
      <c r="F58" s="137"/>
      <c r="G58" s="137">
        <f>'将来負担比率（分子）の構造'!J$50</f>
        <v>7194</v>
      </c>
      <c r="H58" s="137"/>
      <c r="I58" s="137"/>
      <c r="J58" s="137">
        <f>'将来負担比率（分子）の構造'!K$50</f>
        <v>9890</v>
      </c>
      <c r="K58" s="137"/>
      <c r="L58" s="137"/>
      <c r="M58" s="137">
        <f>'将来負担比率（分子）の構造'!L$50</f>
        <v>9341</v>
      </c>
      <c r="N58" s="137"/>
      <c r="O58" s="137"/>
      <c r="P58" s="137">
        <f>'将来負担比率（分子）の構造'!M$50</f>
        <v>10251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v>
      </c>
      <c r="C61" s="137"/>
      <c r="D61" s="137"/>
      <c r="E61" s="137">
        <f>'将来負担比率（分子）の構造'!J$46</f>
        <v>1</v>
      </c>
      <c r="F61" s="137"/>
      <c r="G61" s="137"/>
      <c r="H61" s="137">
        <f>'将来負担比率（分子）の構造'!K$46</f>
        <v>1</v>
      </c>
      <c r="I61" s="137"/>
      <c r="J61" s="137"/>
      <c r="K61" s="137">
        <f>'将来負担比率（分子）の構造'!L$46</f>
        <v>2</v>
      </c>
      <c r="L61" s="137"/>
      <c r="M61" s="137"/>
      <c r="N61" s="137">
        <f>'将来負担比率（分子）の構造'!M$46</f>
        <v>5</v>
      </c>
      <c r="O61" s="137"/>
      <c r="P61" s="137"/>
    </row>
    <row r="62" spans="1:16">
      <c r="A62" s="137" t="s">
        <v>29</v>
      </c>
      <c r="B62" s="137">
        <f>'将来負担比率（分子）の構造'!I$45</f>
        <v>12301</v>
      </c>
      <c r="C62" s="137"/>
      <c r="D62" s="137"/>
      <c r="E62" s="137">
        <f>'将来負担比率（分子）の構造'!J$45</f>
        <v>11319</v>
      </c>
      <c r="F62" s="137"/>
      <c r="G62" s="137"/>
      <c r="H62" s="137">
        <f>'将来負担比率（分子）の構造'!K$45</f>
        <v>9856</v>
      </c>
      <c r="I62" s="137"/>
      <c r="J62" s="137"/>
      <c r="K62" s="137">
        <f>'将来負担比率（分子）の構造'!L$45</f>
        <v>8694</v>
      </c>
      <c r="L62" s="137"/>
      <c r="M62" s="137"/>
      <c r="N62" s="137">
        <f>'将来負担比率（分子）の構造'!M$45</f>
        <v>8457</v>
      </c>
      <c r="O62" s="137"/>
      <c r="P62" s="137"/>
    </row>
    <row r="63" spans="1:16">
      <c r="A63" s="137" t="s">
        <v>28</v>
      </c>
      <c r="B63" s="137" t="str">
        <f>'将来負担比率（分子）の構造'!I$44</f>
        <v>-</v>
      </c>
      <c r="C63" s="137"/>
      <c r="D63" s="137"/>
      <c r="E63" s="137">
        <f>'将来負担比率（分子）の構造'!J$44</f>
        <v>584</v>
      </c>
      <c r="F63" s="137"/>
      <c r="G63" s="137"/>
      <c r="H63" s="137">
        <f>'将来負担比率（分子）の構造'!K$44</f>
        <v>834</v>
      </c>
      <c r="I63" s="137"/>
      <c r="J63" s="137"/>
      <c r="K63" s="137">
        <f>'将来負担比率（分子）の構造'!L$44</f>
        <v>952</v>
      </c>
      <c r="L63" s="137"/>
      <c r="M63" s="137"/>
      <c r="N63" s="137">
        <f>'将来負担比率（分子）の構造'!M$44</f>
        <v>996</v>
      </c>
      <c r="O63" s="137"/>
      <c r="P63" s="137"/>
    </row>
    <row r="64" spans="1:16">
      <c r="A64" s="137" t="s">
        <v>27</v>
      </c>
      <c r="B64" s="137">
        <f>'将来負担比率（分子）の構造'!I$43</f>
        <v>11824</v>
      </c>
      <c r="C64" s="137"/>
      <c r="D64" s="137"/>
      <c r="E64" s="137">
        <f>'将来負担比率（分子）の構造'!J$43</f>
        <v>8507</v>
      </c>
      <c r="F64" s="137"/>
      <c r="G64" s="137"/>
      <c r="H64" s="137">
        <f>'将来負担比率（分子）の構造'!K$43</f>
        <v>4267</v>
      </c>
      <c r="I64" s="137"/>
      <c r="J64" s="137"/>
      <c r="K64" s="137">
        <f>'将来負担比率（分子）の構造'!L$43</f>
        <v>2400</v>
      </c>
      <c r="L64" s="137"/>
      <c r="M64" s="137"/>
      <c r="N64" s="137">
        <f>'将来負担比率（分子）の構造'!M$43</f>
        <v>2325</v>
      </c>
      <c r="O64" s="137"/>
      <c r="P64" s="137"/>
    </row>
    <row r="65" spans="1:16">
      <c r="A65" s="137" t="s">
        <v>26</v>
      </c>
      <c r="B65" s="137">
        <f>'将来負担比率（分子）の構造'!I$42</f>
        <v>4549</v>
      </c>
      <c r="C65" s="137"/>
      <c r="D65" s="137"/>
      <c r="E65" s="137">
        <f>'将来負担比率（分子）の構造'!J$42</f>
        <v>4446</v>
      </c>
      <c r="F65" s="137"/>
      <c r="G65" s="137"/>
      <c r="H65" s="137">
        <f>'将来負担比率（分子）の構造'!K$42</f>
        <v>4262</v>
      </c>
      <c r="I65" s="137"/>
      <c r="J65" s="137"/>
      <c r="K65" s="137">
        <f>'将来負担比率（分子）の構造'!L$42</f>
        <v>4193</v>
      </c>
      <c r="L65" s="137"/>
      <c r="M65" s="137"/>
      <c r="N65" s="137">
        <f>'将来負担比率（分子）の構造'!M$42</f>
        <v>3738</v>
      </c>
      <c r="O65" s="137"/>
      <c r="P65" s="137"/>
    </row>
    <row r="66" spans="1:16">
      <c r="A66" s="137" t="s">
        <v>25</v>
      </c>
      <c r="B66" s="137">
        <f>'将来負担比率（分子）の構造'!I$41</f>
        <v>59268</v>
      </c>
      <c r="C66" s="137"/>
      <c r="D66" s="137"/>
      <c r="E66" s="137">
        <f>'将来負担比率（分子）の構造'!J$41</f>
        <v>58002</v>
      </c>
      <c r="F66" s="137"/>
      <c r="G66" s="137"/>
      <c r="H66" s="137">
        <f>'将来負担比率（分子）の構造'!K$41</f>
        <v>57191</v>
      </c>
      <c r="I66" s="137"/>
      <c r="J66" s="137"/>
      <c r="K66" s="137">
        <f>'将来負担比率（分子）の構造'!L$41</f>
        <v>57243</v>
      </c>
      <c r="L66" s="137"/>
      <c r="M66" s="137"/>
      <c r="N66" s="137">
        <f>'将来負担比率（分子）の構造'!M$41</f>
        <v>58572</v>
      </c>
      <c r="O66" s="137"/>
      <c r="P66" s="137"/>
    </row>
    <row r="67" spans="1:16">
      <c r="A67" s="137" t="s">
        <v>64</v>
      </c>
      <c r="B67" s="137" t="e">
        <f>NA()</f>
        <v>#N/A</v>
      </c>
      <c r="C67" s="137">
        <f>IF(ISNUMBER('将来負担比率（分子）の構造'!I$53), IF('将来負担比率（分子）の構造'!I$53 &lt; 0, 0, '将来負担比率（分子）の構造'!I$53), NA())</f>
        <v>4005</v>
      </c>
      <c r="D67" s="137" t="e">
        <f>NA()</f>
        <v>#N/A</v>
      </c>
      <c r="E67" s="137" t="e">
        <f>NA()</f>
        <v>#N/A</v>
      </c>
      <c r="F67" s="137">
        <f>IF(ISNUMBER('将来負担比率（分子）の構造'!J$53), IF('将来負担比率（分子）の構造'!J$53 &lt; 0, 0, '将来負担比率（分子）の構造'!J$53), NA())</f>
        <v>3973</v>
      </c>
      <c r="G67" s="137" t="e">
        <f>NA()</f>
        <v>#N/A</v>
      </c>
      <c r="H67" s="137" t="e">
        <f>NA()</f>
        <v>#N/A</v>
      </c>
      <c r="I67" s="137">
        <f>IF(ISNUMBER('将来負担比率（分子）の構造'!K$53), IF('将来負担比率（分子）の構造'!K$53 &lt; 0, 0, '将来負担比率（分子）の構造'!K$53), NA())</f>
        <v>613</v>
      </c>
      <c r="J67" s="137" t="e">
        <f>NA()</f>
        <v>#N/A</v>
      </c>
      <c r="K67" s="137" t="e">
        <f>NA()</f>
        <v>#N/A</v>
      </c>
      <c r="L67" s="137">
        <f>IF(ISNUMBER('将来負担比率（分子）の構造'!L$53), IF('将来負担比率（分子）の構造'!L$53 &lt; 0, 0, '将来負担比率（分子）の構造'!L$53), NA())</f>
        <v>304</v>
      </c>
      <c r="M67" s="137" t="e">
        <f>NA()</f>
        <v>#N/A</v>
      </c>
      <c r="N67" s="137" t="e">
        <f>NA()</f>
        <v>#N/A</v>
      </c>
      <c r="O67" s="137">
        <f>IF(ISNUMBER('将来負担比率（分子）の構造'!M$53), IF('将来負担比率（分子）の構造'!M$53 &lt; 0, 0, '将来負担比率（分子）の構造'!M$53), NA())</f>
        <v>1360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2018-10-17T02:56:44Z</cp:lastPrinted>
  <dcterms:created xsi:type="dcterms:W3CDTF">2018-01-24T04:13:35Z</dcterms:created>
  <dcterms:modified xsi:type="dcterms:W3CDTF">2018-11-21T02:09:47Z</dcterms:modified>
  <cp:category/>
</cp:coreProperties>
</file>