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7980" tabRatio="78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AF88" i="11" l="1"/>
  <c r="AU88" i="11" l="1"/>
  <c r="AP88" i="11"/>
  <c r="AU63" i="11"/>
  <c r="AP63" i="11"/>
  <c r="AA7" i="11" l="1"/>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W37" i="9"/>
  <c r="BW38" i="9" s="1"/>
  <c r="BW39" i="9" s="1"/>
  <c r="BW40" i="9" s="1"/>
  <c r="BW41" i="9" s="1"/>
  <c r="BW42" i="9" s="1"/>
  <c r="BW43" i="9" s="1"/>
  <c r="BE37" i="9"/>
  <c r="AM37" i="9"/>
  <c r="U37" i="9"/>
  <c r="C37" i="9"/>
  <c r="CO36" i="9"/>
  <c r="BW36" i="9"/>
  <c r="AM36" i="9"/>
  <c r="CO35" i="9"/>
  <c r="BW35" i="9"/>
  <c r="AM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s="1"/>
  <c r="U35" i="9" s="1"/>
  <c r="U36" i="9" s="1"/>
  <c r="BE34" i="9" l="1"/>
  <c r="BE35" i="9" s="1"/>
  <c r="BE36" i="9" s="1"/>
  <c r="AM34" i="9"/>
</calcChain>
</file>

<file path=xl/sharedStrings.xml><?xml version="1.0" encoding="utf-8"?>
<sst xmlns="http://schemas.openxmlformats.org/spreadsheetml/2006/main" count="1076" uniqueCount="580">
  <si>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</si>
  <si>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</si>
  <si>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</si>
  <si>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</si>
  <si>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</si>
  <si>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</si>
  <si>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</si>
  <si>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</si>
  <si>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</si>
  <si>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</si>
  <si>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</si>
  <si>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</si>
  <si>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</si>
  <si>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</si>
  <si>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</si>
  <si>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</si>
  <si>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</si>
  <si>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</si>
  <si>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</si>
  <si>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</si>
  <si>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</si>
  <si>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</si>
  <si>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</si>
  <si>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</si>
  <si>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</si>
  <si>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</si>
  <si>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</si>
  <si>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</si>
  <si>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</si>
  <si>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</si>
  <si>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</si>
  <si>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</si>
  <si>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</si>
  <si>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</si>
  <si>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</si>
  <si>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</si>
  <si>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</si>
  <si>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</si>
  <si>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</si>
  <si>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</si>
  <si>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</si>
  <si>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</si>
  <si>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</si>
  <si>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</si>
  <si>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</si>
  <si>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</si>
  <si>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</si>
  <si>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</si>
  <si>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</si>
  <si>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</si>
  <si>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</si>
  <si>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</si>
  <si>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</si>
  <si>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</si>
  <si>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</si>
  <si>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</si>
  <si>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</si>
  <si>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</si>
  <si>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</si>
  <si>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</si>
  <si>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</si>
  <si>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</si>
  <si>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</si>
  <si>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</si>
  <si>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</si>
  <si>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</si>
  <si>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</si>
  <si>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</si>
  <si>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</si>
  <si>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</si>
  <si>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</si>
  <si>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</si>
  <si>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</si>
  <si>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</si>
  <si>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</si>
  <si>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</si>
  <si>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</si>
  <si>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</si>
  <si>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</si>
  <si>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</si>
  <si>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</si>
  <si>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</si>
  <si>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</si>
  <si>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久喜市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</si>
  <si>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</si>
  <si>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</si>
  <si>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</si>
  <si>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</si>
  <si>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</si>
  <si>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</si>
  <si>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</si>
  <si>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</si>
  <si>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</si>
  <si>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</si>
  <si>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</si>
  <si>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</si>
  <si>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</si>
  <si>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</si>
  <si>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</si>
  <si>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</si>
  <si>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</si>
  <si>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</si>
  <si>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</si>
  <si>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</si>
  <si>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</si>
  <si>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</si>
  <si>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</si>
  <si>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</si>
  <si>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</si>
  <si>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</si>
  <si>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</si>
  <si>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</si>
  <si>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</si>
  <si>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</si>
  <si>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</si>
  <si>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</si>
  <si>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</si>
  <si>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</si>
  <si>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</si>
  <si>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</si>
  <si>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</si>
  <si>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</si>
  <si>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</si>
  <si>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</si>
  <si>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</si>
  <si>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</si>
  <si>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</si>
  <si>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</si>
  <si>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</si>
  <si>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</si>
  <si>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</si>
  <si>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</si>
  <si>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</si>
  <si>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</si>
  <si>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</si>
  <si>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</si>
  <si>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</si>
  <si>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</si>
  <si>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</si>
  <si>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</si>
  <si>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</si>
  <si>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</si>
  <si>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</si>
  <si>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</si>
  <si>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</si>
  <si>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</si>
  <si>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</si>
  <si>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</si>
  <si>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</si>
  <si>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</si>
  <si>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</si>
  <si>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</si>
  <si>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</si>
  <si>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</si>
  <si>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</si>
  <si>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</si>
  <si>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</si>
  <si>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</si>
  <si>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</si>
  <si>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</si>
  <si>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</si>
  <si>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</si>
  <si>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</si>
  <si>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</si>
  <si>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</si>
  <si>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</si>
  <si>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</si>
  <si>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</si>
  <si>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</si>
  <si>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</si>
  <si>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</si>
  <si>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</si>
  <si>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</si>
  <si>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</si>
  <si>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</si>
  <si>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</si>
  <si>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</si>
  <si>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</si>
  <si>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</si>
  <si>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</si>
  <si>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</si>
  <si>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</si>
  <si>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</si>
  <si>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</si>
  <si>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</si>
  <si>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</si>
  <si>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</si>
  <si>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</si>
  <si>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</si>
  <si>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</si>
  <si>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</si>
  <si>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</si>
  <si>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</si>
  <si>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</si>
  <si>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</si>
  <si>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</si>
  <si>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</si>
  <si>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埼玉県久喜市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</si>
  <si>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</si>
  <si>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</si>
  <si>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</si>
  <si>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</si>
  <si>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</si>
  <si>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</si>
  <si>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</si>
  <si>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</si>
  <si>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</si>
  <si>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</si>
  <si>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</si>
  <si>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</si>
  <si>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</si>
  <si>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</si>
  <si>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</si>
  <si>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</si>
  <si>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</si>
  <si>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</si>
  <si>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</si>
  <si>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</si>
  <si>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</si>
  <si>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</si>
  <si>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</si>
  <si>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</si>
  <si>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</si>
  <si>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</si>
  <si>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</si>
  <si>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</si>
  <si>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</si>
  <si>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</si>
  <si>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</si>
  <si>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</si>
  <si>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</si>
  <si>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</si>
  <si>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</si>
  <si>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</si>
  <si>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</si>
  <si>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</si>
  <si>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</si>
  <si>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</si>
  <si>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</si>
  <si>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</si>
  <si>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</si>
  <si>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</si>
  <si>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</si>
  <si>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</si>
  <si>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</si>
  <si>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</si>
  <si>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</si>
  <si>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</si>
  <si>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</si>
  <si>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</si>
  <si>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</si>
  <si>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</si>
  <si>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</si>
  <si>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</si>
  <si>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</si>
  <si>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</si>
  <si>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</si>
  <si>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</si>
  <si>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</si>
  <si>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</si>
  <si>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</si>
  <si>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</si>
  <si>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</si>
  <si>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</si>
  <si>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</si>
  <si>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</si>
  <si>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</si>
  <si>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</si>
  <si>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</si>
  <si>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</si>
  <si>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</si>
  <si>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</si>
  <si>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</si>
  <si>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</si>
  <si>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</si>
  <si>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</si>
  <si>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</si>
  <si>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</si>
  <si>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</si>
  <si>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</si>
  <si>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</si>
  <si>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</si>
  <si>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</si>
  <si>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</si>
  <si>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</si>
  <si>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</si>
  <si>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</si>
  <si>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</si>
  <si>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</si>
  <si>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</si>
  <si>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</si>
  <si>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</si>
  <si>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</si>
  <si>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</si>
  <si>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</si>
  <si>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</si>
  <si>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</si>
  <si>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</si>
  <si>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</si>
  <si>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</si>
  <si>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</si>
  <si>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</si>
  <si>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</si>
  <si>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</si>
  <si>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</si>
  <si>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</si>
  <si>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</si>
  <si>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</si>
  <si>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</si>
  <si>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</si>
  <si>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</si>
  <si>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</si>
  <si>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</si>
  <si>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</si>
  <si>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</si>
  <si>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</si>
  <si>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</si>
  <si>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</si>
  <si>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</si>
  <si>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</si>
  <si>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</si>
  <si>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</si>
  <si>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</si>
  <si>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</si>
  <si>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</si>
  <si>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</si>
  <si>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</si>
  <si>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</si>
  <si>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</si>
  <si>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</si>
  <si>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</si>
  <si>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</si>
  <si>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</si>
  <si>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</si>
  <si>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</si>
  <si>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</si>
  <si>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</si>
  <si>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</si>
  <si>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</si>
  <si>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</si>
  <si>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</si>
  <si>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</si>
  <si>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</si>
  <si>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</si>
  <si>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</si>
  <si>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</si>
  <si>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埼玉県久喜市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</si>
  <si>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</si>
  <si>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</si>
  <si>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</si>
  <si>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</si>
  <si>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</si>
  <si>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</si>
  <si>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</si>
  <si>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</si>
  <si>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</si>
  <si>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</si>
  <si>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</si>
  <si>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</si>
  <si>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</si>
  <si>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</si>
  <si>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</si>
  <si>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</si>
  <si>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</si>
  <si>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</si>
  <si>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</si>
  <si>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</si>
  <si>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</si>
  <si>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土地区画整理事業特別会計（普通会計）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</si>
  <si>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</si>
  <si>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</si>
  <si>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</si>
  <si>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</si>
  <si>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</si>
  <si>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</si>
  <si>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</si>
  <si>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</si>
  <si>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</si>
  <si>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</si>
  <si>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</si>
  <si>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</si>
  <si>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</si>
  <si>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</si>
  <si>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</si>
  <si>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</si>
  <si>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</si>
  <si>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</si>
  <si>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</si>
  <si>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</si>
  <si>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</si>
  <si>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</si>
  <si>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</si>
  <si>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</si>
  <si>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</si>
  <si>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</si>
  <si>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</si>
  <si>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</si>
  <si>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</si>
  <si>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</si>
  <si>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</si>
  <si>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</si>
  <si>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</si>
  <si>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</si>
  <si>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</si>
  <si>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</si>
  <si>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</si>
  <si>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</si>
  <si>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</si>
  <si>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</si>
  <si>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</si>
  <si>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</si>
  <si>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</si>
  <si>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</si>
  <si>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</si>
  <si>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</si>
  <si>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</si>
  <si>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</si>
  <si>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</si>
  <si>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</si>
  <si>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</si>
  <si>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</si>
  <si>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</si>
  <si>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</si>
  <si>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</si>
  <si>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</si>
  <si>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</si>
  <si>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</si>
  <si>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</si>
  <si>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</si>
  <si>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</si>
  <si>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</si>
  <si>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</si>
  <si>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</si>
  <si>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</si>
  <si>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</si>
  <si>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</si>
  <si>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</si>
  <si>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</si>
  <si>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</si>
  <si>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</si>
  <si>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</si>
  <si>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</si>
  <si>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</si>
  <si>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</si>
  <si>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</si>
  <si>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</si>
  <si>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</si>
  <si>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</si>
  <si>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</si>
  <si>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</si>
  <si>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</si>
  <si>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</si>
  <si>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</si>
  <si>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</si>
  <si>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</si>
  <si>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</si>
  <si>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</si>
  <si>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</si>
  <si>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</si>
  <si>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</si>
  <si>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</si>
  <si>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</si>
  <si>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</si>
  <si>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</si>
  <si>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</si>
  <si>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</si>
  <si>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</si>
  <si>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</si>
  <si>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</si>
  <si>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</si>
  <si>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</si>
  <si>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</si>
  <si>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</si>
  <si>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</si>
  <si>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</si>
  <si>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</si>
  <si>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</si>
  <si>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</si>
  <si>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</si>
  <si>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</si>
  <si>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</si>
  <si>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</si>
  <si>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</si>
  <si>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</si>
  <si>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</si>
  <si>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</si>
  <si>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</si>
  <si>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</si>
  <si>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</si>
  <si>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</si>
  <si>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</si>
  <si>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</si>
  <si>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</si>
  <si>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</si>
  <si>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</si>
  <si>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</si>
  <si>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</si>
  <si>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</si>
  <si>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</si>
  <si>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</si>
  <si>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</si>
  <si>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</si>
  <si>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</si>
  <si>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</si>
  <si>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</si>
  <si>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</si>
  <si>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</si>
  <si>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</si>
  <si>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</si>
  <si>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</si>
  <si>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</si>
  <si>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</si>
  <si>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</si>
  <si>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</si>
  <si>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</si>
  <si>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</si>
  <si>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</si>
  <si>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</si>
  <si>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</si>
  <si>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</si>
  <si>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</si>
  <si>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</si>
  <si>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</si>
  <si>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</si>
  <si>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</si>
  <si>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</si>
  <si>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</si>
  <si>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</si>
  <si>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</si>
  <si>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</si>
  <si>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</si>
  <si>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</si>
  <si>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</si>
  <si>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</si>
  <si>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</si>
  <si>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0.88</t>
  </si>
  <si>
    <t>▲ 2.74</t>
  </si>
  <si>
    <t>▲ 2.55</t>
  </si>
  <si>
    <t>水道事業会計</t>
  </si>
  <si>
    <t>一般会計</t>
  </si>
  <si>
    <t>国民健康保険特別会計</t>
  </si>
  <si>
    <t>下水道事業特別会計</t>
  </si>
  <si>
    <t>介護保険特別会計</t>
  </si>
  <si>
    <t>土地区画整理事業特別会計（普通会計）</t>
  </si>
  <si>
    <t>土地区画整理事業特別会計</t>
  </si>
  <si>
    <t>農業集落排水事業特別会計</t>
  </si>
  <si>
    <t>その他会計（赤字）</t>
  </si>
  <si>
    <t>その他会計（黒字）</t>
  </si>
  <si>
    <t>久喜宮代衛生組合</t>
    <rPh sb="0" eb="2">
      <t>クキ</t>
    </rPh>
    <rPh sb="2" eb="4">
      <t>ミヤシロ</t>
    </rPh>
    <rPh sb="4" eb="6">
      <t>エイセイ</t>
    </rPh>
    <rPh sb="6" eb="8">
      <t>クミアイ</t>
    </rPh>
    <phoneticPr fontId="2"/>
  </si>
  <si>
    <t>埼玉東部消防組合</t>
    <rPh sb="0" eb="2">
      <t>サイタマ</t>
    </rPh>
    <rPh sb="2" eb="4">
      <t>トウブ</t>
    </rPh>
    <rPh sb="4" eb="6">
      <t>ショウボウ</t>
    </rPh>
    <rPh sb="6" eb="8">
      <t>クミアイ</t>
    </rPh>
    <phoneticPr fontId="2"/>
  </si>
  <si>
    <t>広域利根斎場組合</t>
    <rPh sb="0" eb="2">
      <t>コウイキ</t>
    </rPh>
    <rPh sb="2" eb="4">
      <t>トネ</t>
    </rPh>
    <rPh sb="4" eb="6">
      <t>サイジョウ</t>
    </rPh>
    <rPh sb="6" eb="8">
      <t>クミアイ</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</si>
  <si>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</si>
  <si>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</si>
  <si>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</si>
  <si>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利根川栗橋流域水防事務組合</t>
    <rPh sb="0" eb="2">
      <t>トネ</t>
    </rPh>
    <rPh sb="2" eb="3">
      <t>ガワ</t>
    </rPh>
    <rPh sb="3" eb="5">
      <t>クリハシ</t>
    </rPh>
    <rPh sb="5" eb="7">
      <t>リュウイキ</t>
    </rPh>
    <rPh sb="7" eb="9">
      <t>スイボウ</t>
    </rPh>
    <rPh sb="9" eb="11">
      <t>ジム</t>
    </rPh>
    <rPh sb="11" eb="13">
      <t>クミアイ</t>
    </rPh>
    <phoneticPr fontId="2"/>
  </si>
  <si>
    <t>-</t>
    <phoneticPr fontId="2"/>
  </si>
  <si>
    <t>-</t>
    <phoneticPr fontId="2"/>
  </si>
  <si>
    <t>-</t>
    <phoneticPr fontId="2"/>
  </si>
  <si>
    <t>-</t>
    <phoneticPr fontId="2"/>
  </si>
  <si>
    <t>-</t>
    <phoneticPr fontId="2"/>
  </si>
  <si>
    <t>一般会計</t>
    <rPh sb="0" eb="4">
      <t>イッパンカイケイ</t>
    </rPh>
    <phoneticPr fontId="2"/>
  </si>
  <si>
    <t>-</t>
    <phoneticPr fontId="2"/>
  </si>
  <si>
    <t>交通災害特別会計</t>
    <rPh sb="0" eb="2">
      <t>コウツウ</t>
    </rPh>
    <rPh sb="2" eb="4">
      <t>サイガイ</t>
    </rPh>
    <rPh sb="4" eb="6">
      <t>トクベツ</t>
    </rPh>
    <rPh sb="6" eb="8">
      <t>カイケイ</t>
    </rPh>
    <phoneticPr fontId="2"/>
  </si>
  <si>
    <t>特別会計</t>
    <rPh sb="0" eb="2">
      <t>トクベツ</t>
    </rPh>
    <rPh sb="2" eb="4">
      <t>カイケイ</t>
    </rPh>
    <phoneticPr fontId="2"/>
  </si>
  <si>
    <t>-</t>
    <phoneticPr fontId="2"/>
  </si>
  <si>
    <t>-</t>
    <phoneticPr fontId="2"/>
  </si>
  <si>
    <t>北本地区衛生組合</t>
    <rPh sb="0" eb="2">
      <t>キタモト</t>
    </rPh>
    <rPh sb="2" eb="4">
      <t>チク</t>
    </rPh>
    <rPh sb="4" eb="6">
      <t>エイセイ</t>
    </rPh>
    <rPh sb="6" eb="8">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</si>
  <si>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</si>
  <si>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</si>
  <si>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</si>
  <si>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</si>
  <si>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</si>
  <si>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</si>
  <si>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</si>
  <si>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</si>
  <si>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</si>
  <si>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</si>
  <si>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</si>
  <si>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有形固定資産減価償却率</t>
    <phoneticPr fontId="5"/>
  </si>
  <si>
    <t>将来負担比率・実質公債費比率ともに類似団体内平均値と比較して高いものの、減少傾向にある。これは、投資的事業の必要性を十分検証して市債の新規発行抑制に努めたためであると考えられる。しかしながら、依然として類似団体内平均値よりも高い状況であることから、今後も引き続き公債費の適正化に努める。</t>
    <rPh sb="0" eb="2">
      <t>ショウライ</t>
    </rPh>
    <rPh sb="2" eb="4">
      <t>フタン</t>
    </rPh>
    <rPh sb="4" eb="6">
      <t>ヒリツ</t>
    </rPh>
    <rPh sb="7" eb="9">
      <t>ジッシツ</t>
    </rPh>
    <rPh sb="9" eb="12">
      <t>コウサイヒ</t>
    </rPh>
    <rPh sb="12" eb="14">
      <t>ヒリツ</t>
    </rPh>
    <rPh sb="17" eb="19">
      <t>ルイジ</t>
    </rPh>
    <rPh sb="19" eb="21">
      <t>ダンタイ</t>
    </rPh>
    <rPh sb="21" eb="22">
      <t>ナイ</t>
    </rPh>
    <rPh sb="22" eb="24">
      <t>ヘイキン</t>
    </rPh>
    <rPh sb="24" eb="25">
      <t>チ</t>
    </rPh>
    <rPh sb="26" eb="28">
      <t>ヒカク</t>
    </rPh>
    <rPh sb="30" eb="31">
      <t>タカ</t>
    </rPh>
    <rPh sb="36" eb="38">
      <t>ゲンショウ</t>
    </rPh>
    <rPh sb="38" eb="40">
      <t>ケイコウ</t>
    </rPh>
    <rPh sb="48" eb="51">
      <t>トウシテキ</t>
    </rPh>
    <rPh sb="51" eb="53">
      <t>ジギョウ</t>
    </rPh>
    <rPh sb="54" eb="57">
      <t>ヒツヨウセイ</t>
    </rPh>
    <rPh sb="58" eb="60">
      <t>ジュウブン</t>
    </rPh>
    <rPh sb="60" eb="62">
      <t>ケンショウ</t>
    </rPh>
    <rPh sb="64" eb="66">
      <t>シサイ</t>
    </rPh>
    <rPh sb="67" eb="69">
      <t>シンキ</t>
    </rPh>
    <rPh sb="69" eb="71">
      <t>ハッコウ</t>
    </rPh>
    <rPh sb="71" eb="73">
      <t>ヨクセイ</t>
    </rPh>
    <rPh sb="74" eb="75">
      <t>ツト</t>
    </rPh>
    <rPh sb="83" eb="84">
      <t>カンガ</t>
    </rPh>
    <rPh sb="96" eb="98">
      <t>イゼン</t>
    </rPh>
    <rPh sb="101" eb="103">
      <t>ルイジ</t>
    </rPh>
    <rPh sb="103" eb="105">
      <t>ダンタイ</t>
    </rPh>
    <rPh sb="105" eb="106">
      <t>ナイ</t>
    </rPh>
    <rPh sb="106" eb="108">
      <t>ヘイキン</t>
    </rPh>
    <rPh sb="108" eb="109">
      <t>チ</t>
    </rPh>
    <rPh sb="112" eb="113">
      <t>タカ</t>
    </rPh>
    <rPh sb="114" eb="116">
      <t>ジョウキョウ</t>
    </rPh>
    <rPh sb="124" eb="126">
      <t>コンゴ</t>
    </rPh>
    <rPh sb="127" eb="128">
      <t>ヒ</t>
    </rPh>
    <rPh sb="129" eb="130">
      <t>ツヅ</t>
    </rPh>
    <rPh sb="131" eb="133">
      <t>コウサイ</t>
    </rPh>
    <rPh sb="133" eb="134">
      <t>ヒ</t>
    </rPh>
    <rPh sb="135" eb="138">
      <t>テキセイカ</t>
    </rPh>
    <rPh sb="139" eb="140">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</si>
</sst>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39425</c:v>
                </c:pt>
                <c:pt idx="1">
                  <c:v>43141</c:v>
                </c:pt>
                <c:pt idx="2">
                  <c:v>45117</c:v>
                </c:pt>
                <c:pt idx="3">
                  <c:v>39951</c:v>
                </c:pt>
                <c:pt idx="4">
                  <c:v>39893</c:v>
                </c:pt>
              </c:numCache>
            </c:numRef>
          </c:val>
          <c:smooth val="0"/>
          <c:extLst xmlns:c16r2="http://schemas.microsoft.com/office/drawing/2015/06/chart">
            <c:ext xmlns:c16="http://schemas.microsoft.com/office/drawing/2014/chart" uri="{C3380CC4-5D6E-409C-BE32-E72D297353CC}">
              <c16:uniqueId val="{00000000-FFC7-481D-9230-F793895E12C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20999</c:v>
                </c:pt>
                <c:pt idx="1">
                  <c:v>28132</c:v>
                </c:pt>
                <c:pt idx="2">
                  <c:v>30326</c:v>
                </c:pt>
                <c:pt idx="3">
                  <c:v>35879</c:v>
                </c:pt>
                <c:pt idx="4">
                  <c:v>23871</c:v>
                </c:pt>
              </c:numCache>
            </c:numRef>
          </c:val>
          <c:smooth val="0"/>
          <c:extLst xmlns:c16r2="http://schemas.microsoft.com/office/drawing/2015/06/chart">
            <c:ext xmlns:c16="http://schemas.microsoft.com/office/drawing/2014/chart" uri="{C3380CC4-5D6E-409C-BE32-E72D297353CC}">
              <c16:uniqueId val="{00000001-FFC7-481D-9230-F793895E12C6}"/>
            </c:ext>
          </c:extLst>
        </c:ser>
        <c:dLbls>
          <c:showLegendKey val="0"/>
          <c:showVal val="0"/>
          <c:showCatName val="0"/>
          <c:showSerName val="0"/>
          <c:showPercent val="0"/>
          <c:showBubbleSize val="0"/>
        </c:dLbls>
        <c:marker val="1"/>
        <c:smooth val="0"/>
        <c:axId val="87192704"/>
        <c:axId val="87194624"/>
      </c:lineChart>
      <c:catAx>
        <c:axId val="871927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194624"/>
        <c:crosses val="autoZero"/>
        <c:auto val="1"/>
        <c:lblAlgn val="ctr"/>
        <c:lblOffset val="100"/>
        <c:tickLblSkip val="1"/>
        <c:tickMarkSkip val="1"/>
        <c:noMultiLvlLbl val="0"/>
      </c:catAx>
      <c:valAx>
        <c:axId val="87194624"/>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192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5.99</c:v>
                </c:pt>
                <c:pt idx="1">
                  <c:v>5.54</c:v>
                </c:pt>
                <c:pt idx="2">
                  <c:v>5.09</c:v>
                </c:pt>
                <c:pt idx="3">
                  <c:v>8.41</c:v>
                </c:pt>
                <c:pt idx="4">
                  <c:v>7.6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15.02</c:v>
                </c:pt>
                <c:pt idx="1">
                  <c:v>17.649999999999999</c:v>
                </c:pt>
                <c:pt idx="2">
                  <c:v>17.93</c:v>
                </c:pt>
                <c:pt idx="3">
                  <c:v>18.079999999999998</c:v>
                </c:pt>
                <c:pt idx="4">
                  <c:v>19.11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4279424"/>
        <c:axId val="124302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-0.88</c:v>
                </c:pt>
                <c:pt idx="1">
                  <c:v>0.72</c:v>
                </c:pt>
                <c:pt idx="2">
                  <c:v>-2.74</c:v>
                </c:pt>
                <c:pt idx="3">
                  <c:v>1.44</c:v>
                </c:pt>
                <c:pt idx="4">
                  <c:v>-2.5499999999999998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4279424"/>
        <c:axId val="124302080"/>
      </c:lineChart>
      <c:catAx>
        <c:axId val="12427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4302080"/>
        <c:crosses val="autoZero"/>
        <c:auto val="1"/>
        <c:lblAlgn val="ctr"/>
        <c:lblOffset val="100"/>
        <c:tickLblSkip val="1"/>
        <c:tickMarkSkip val="1"/>
        <c:noMultiLvlLbl val="0"/>
      </c:catAx>
      <c:valAx>
        <c:axId val="124302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279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0.06</c:v>
                </c:pt>
                <c:pt idx="2">
                  <c:v>#N/A</c:v>
                </c:pt>
                <c:pt idx="3">
                  <c:v>0.02</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7.0000000000000007E-2</c:v>
                </c:pt>
                <c:pt idx="2">
                  <c:v>#N/A</c:v>
                </c:pt>
                <c:pt idx="3">
                  <c:v>0.08</c:v>
                </c:pt>
                <c:pt idx="4">
                  <c:v>#N/A</c:v>
                </c:pt>
                <c:pt idx="5">
                  <c:v>0.09</c:v>
                </c:pt>
                <c:pt idx="6">
                  <c:v>#N/A</c:v>
                </c:pt>
                <c:pt idx="7">
                  <c:v>0.08</c:v>
                </c:pt>
                <c:pt idx="8">
                  <c:v>#N/A</c:v>
                </c:pt>
                <c:pt idx="9">
                  <c:v>0.04</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0.14000000000000001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土地区画整理事業特別会計（普通会計）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0.31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0.63</c:v>
                </c:pt>
                <c:pt idx="2">
                  <c:v>#N/A</c:v>
                </c:pt>
                <c:pt idx="3">
                  <c:v>0.35</c:v>
                </c:pt>
                <c:pt idx="4">
                  <c:v>#N/A</c:v>
                </c:pt>
                <c:pt idx="5">
                  <c:v>0.74</c:v>
                </c:pt>
                <c:pt idx="6">
                  <c:v>#N/A</c:v>
                </c:pt>
                <c:pt idx="7">
                  <c:v>1.19</c:v>
                </c:pt>
                <c:pt idx="8">
                  <c:v>#N/A</c:v>
                </c:pt>
                <c:pt idx="9">
                  <c:v>0.95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0.47</c:v>
                </c:pt>
                <c:pt idx="2">
                  <c:v>#N/A</c:v>
                </c:pt>
                <c:pt idx="3">
                  <c:v>0.34</c:v>
                </c:pt>
                <c:pt idx="4">
                  <c:v>#N/A</c:v>
                </c:pt>
                <c:pt idx="5">
                  <c:v>0.31</c:v>
                </c:pt>
                <c:pt idx="6">
                  <c:v>#N/A</c:v>
                </c:pt>
                <c:pt idx="7">
                  <c:v>0.23</c:v>
                </c:pt>
                <c:pt idx="8">
                  <c:v>#N/A</c:v>
                </c:pt>
                <c:pt idx="9">
                  <c:v>1.07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3.55</c:v>
                </c:pt>
                <c:pt idx="2">
                  <c:v>#N/A</c:v>
                </c:pt>
                <c:pt idx="3">
                  <c:v>4.3</c:v>
                </c:pt>
                <c:pt idx="4">
                  <c:v>#N/A</c:v>
                </c:pt>
                <c:pt idx="5">
                  <c:v>4.7699999999999996</c:v>
                </c:pt>
                <c:pt idx="6">
                  <c:v>#N/A</c:v>
                </c:pt>
                <c:pt idx="7">
                  <c:v>3.24</c:v>
                </c:pt>
                <c:pt idx="8">
                  <c:v>#N/A</c:v>
                </c:pt>
                <c:pt idx="9">
                  <c:v>3.37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5.96</c:v>
                </c:pt>
                <c:pt idx="2">
                  <c:v>#N/A</c:v>
                </c:pt>
                <c:pt idx="3">
                  <c:v>5.4</c:v>
                </c:pt>
                <c:pt idx="4">
                  <c:v>#N/A</c:v>
                </c:pt>
                <c:pt idx="5">
                  <c:v>4.9400000000000004</c:v>
                </c:pt>
                <c:pt idx="6">
                  <c:v>#N/A</c:v>
                </c:pt>
                <c:pt idx="7">
                  <c:v>8.25</c:v>
                </c:pt>
                <c:pt idx="8">
                  <c:v>#N/A</c:v>
                </c:pt>
                <c:pt idx="9">
                  <c:v>7.29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13.61</c:v>
                </c:pt>
                <c:pt idx="2">
                  <c:v>#N/A</c:v>
                </c:pt>
                <c:pt idx="3">
                  <c:v>15.35</c:v>
                </c:pt>
                <c:pt idx="4">
                  <c:v>#N/A</c:v>
                </c:pt>
                <c:pt idx="5">
                  <c:v>13.99</c:v>
                </c:pt>
                <c:pt idx="6">
                  <c:v>#N/A</c:v>
                </c:pt>
                <c:pt idx="7">
                  <c:v>10.8</c:v>
                </c:pt>
                <c:pt idx="8">
                  <c:v>#N/A</c:v>
                </c:pt>
                <c:pt idx="9">
                  <c:v>8.02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4408576"/>
        <c:axId val="124410112"/>
      </c:barChart>
      <c:catAx>
        <c:axId val="12440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410112"/>
        <c:crosses val="autoZero"/>
        <c:auto val="1"/>
        <c:lblAlgn val="ctr"/>
        <c:lblOffset val="100"/>
        <c:tickLblSkip val="1"/>
        <c:tickMarkSkip val="1"/>
        <c:noMultiLvlLbl val="0"/>
      </c:catAx>
      <c:valAx>
        <c:axId val="124410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408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4022</c:v>
                </c:pt>
                <c:pt idx="5">
                  <c:v>4088</c:v>
                </c:pt>
                <c:pt idx="8">
                  <c:v>4322</c:v>
                </c:pt>
                <c:pt idx="11">
                  <c:v>4071</c:v>
                </c:pt>
                <c:pt idx="14">
                  <c:v>4108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20</c:v>
                </c:pt>
                <c:pt idx="3">
                  <c:v>20</c:v>
                </c:pt>
                <c:pt idx="6">
                  <c:v>20</c:v>
                </c:pt>
                <c:pt idx="9">
                  <c:v>20</c:v>
                </c:pt>
                <c:pt idx="12">
                  <c:v>20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297</c:v>
                </c:pt>
                <c:pt idx="3">
                  <c:v>284</c:v>
                </c:pt>
                <c:pt idx="6">
                  <c:v>284</c:v>
                </c:pt>
                <c:pt idx="9">
                  <c:v>168</c:v>
                </c:pt>
                <c:pt idx="12">
                  <c:v>231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1395</c:v>
                </c:pt>
                <c:pt idx="3">
                  <c:v>1259</c:v>
                </c:pt>
                <c:pt idx="6">
                  <c:v>1309</c:v>
                </c:pt>
                <c:pt idx="9">
                  <c:v>1252</c:v>
                </c:pt>
                <c:pt idx="12">
                  <c:v>1194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4896</c:v>
                </c:pt>
                <c:pt idx="3">
                  <c:v>4848</c:v>
                </c:pt>
                <c:pt idx="6">
                  <c:v>5089</c:v>
                </c:pt>
                <c:pt idx="9">
                  <c:v>4678</c:v>
                </c:pt>
                <c:pt idx="12">
                  <c:v>4605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4637184"/>
        <c:axId val="124639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2586</c:v>
                </c:pt>
                <c:pt idx="2">
                  <c:v>#N/A</c:v>
                </c:pt>
                <c:pt idx="3">
                  <c:v>#N/A</c:v>
                </c:pt>
                <c:pt idx="4">
                  <c:v>2323</c:v>
                </c:pt>
                <c:pt idx="5">
                  <c:v>#N/A</c:v>
                </c:pt>
                <c:pt idx="6">
                  <c:v>#N/A</c:v>
                </c:pt>
                <c:pt idx="7">
                  <c:v>2380</c:v>
                </c:pt>
                <c:pt idx="8">
                  <c:v>#N/A</c:v>
                </c:pt>
                <c:pt idx="9">
                  <c:v>#N/A</c:v>
                </c:pt>
                <c:pt idx="10">
                  <c:v>2047</c:v>
                </c:pt>
                <c:pt idx="11">
                  <c:v>#N/A</c:v>
                </c:pt>
                <c:pt idx="12">
                  <c:v>#N/A</c:v>
                </c:pt>
                <c:pt idx="13">
                  <c:v>1942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4637184"/>
        <c:axId val="124639104"/>
      </c:lineChart>
      <c:catAx>
        <c:axId val="124637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639104"/>
        <c:crosses val="autoZero"/>
        <c:auto val="1"/>
        <c:lblAlgn val="ctr"/>
        <c:lblOffset val="100"/>
        <c:tickLblSkip val="1"/>
        <c:tickMarkSkip val="1"/>
        <c:noMultiLvlLbl val="0"/>
      </c:catAx>
      <c:valAx>
        <c:axId val="124639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637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42953</c:v>
                </c:pt>
                <c:pt idx="5">
                  <c:v>45101</c:v>
                </c:pt>
                <c:pt idx="8">
                  <c:v>47317</c:v>
                </c:pt>
                <c:pt idx="11">
                  <c:v>45334</c:v>
                </c:pt>
                <c:pt idx="14">
                  <c:v>44804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8091</c:v>
                </c:pt>
                <c:pt idx="5">
                  <c:v>8551</c:v>
                </c:pt>
                <c:pt idx="8">
                  <c:v>9066</c:v>
                </c:pt>
                <c:pt idx="11">
                  <c:v>9890</c:v>
                </c:pt>
                <c:pt idx="14">
                  <c:v>10139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6476</c:v>
                </c:pt>
                <c:pt idx="5">
                  <c:v>7283</c:v>
                </c:pt>
                <c:pt idx="8">
                  <c:v>8194</c:v>
                </c:pt>
                <c:pt idx="11">
                  <c:v>9335</c:v>
                </c:pt>
                <c:pt idx="14">
                  <c:v>10420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1</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8156</c:v>
                </c:pt>
                <c:pt idx="3">
                  <c:v>5519</c:v>
                </c:pt>
                <c:pt idx="6">
                  <c:v>4820</c:v>
                </c:pt>
                <c:pt idx="9">
                  <c:v>4232</c:v>
                </c:pt>
                <c:pt idx="12">
                  <c:v>4276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1212</c:v>
                </c:pt>
                <c:pt idx="3">
                  <c:v>1144</c:v>
                </c:pt>
                <c:pt idx="6">
                  <c:v>1357</c:v>
                </c:pt>
                <c:pt idx="9">
                  <c:v>1250</c:v>
                </c:pt>
                <c:pt idx="12">
                  <c:v>1147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24761</c:v>
                </c:pt>
                <c:pt idx="3">
                  <c:v>24867</c:v>
                </c:pt>
                <c:pt idx="6">
                  <c:v>24914</c:v>
                </c:pt>
                <c:pt idx="9">
                  <c:v>24359</c:v>
                </c:pt>
                <c:pt idx="12">
                  <c:v>23795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115</c:v>
                </c:pt>
                <c:pt idx="3">
                  <c:v>100</c:v>
                </c:pt>
                <c:pt idx="6">
                  <c:v>85</c:v>
                </c:pt>
                <c:pt idx="9">
                  <c:v>70</c:v>
                </c:pt>
                <c:pt idx="12">
                  <c:v>53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46823</c:v>
                </c:pt>
                <c:pt idx="3">
                  <c:v>47469</c:v>
                </c:pt>
                <c:pt idx="6">
                  <c:v>47259</c:v>
                </c:pt>
                <c:pt idx="9">
                  <c:v>48136</c:v>
                </c:pt>
                <c:pt idx="12">
                  <c:v>47006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4856960"/>
        <c:axId val="124883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23548</c:v>
                </c:pt>
                <c:pt idx="2">
                  <c:v>#N/A</c:v>
                </c:pt>
                <c:pt idx="3">
                  <c:v>#N/A</c:v>
                </c:pt>
                <c:pt idx="4">
                  <c:v>18164</c:v>
                </c:pt>
                <c:pt idx="5">
                  <c:v>#N/A</c:v>
                </c:pt>
                <c:pt idx="6">
                  <c:v>#N/A</c:v>
                </c:pt>
                <c:pt idx="7">
                  <c:v>13859</c:v>
                </c:pt>
                <c:pt idx="8">
                  <c:v>#N/A</c:v>
                </c:pt>
                <c:pt idx="9">
                  <c:v>#N/A</c:v>
                </c:pt>
                <c:pt idx="10">
                  <c:v>13490</c:v>
                </c:pt>
                <c:pt idx="11">
                  <c:v>#N/A</c:v>
                </c:pt>
                <c:pt idx="12">
                  <c:v>#N/A</c:v>
                </c:pt>
                <c:pt idx="13">
                  <c:v>10914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4856960"/>
        <c:axId val="124883712"/>
      </c:lineChart>
      <c:catAx>
        <c:axId val="124856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4883712"/>
        <c:crosses val="autoZero"/>
        <c:auto val="1"/>
        <c:lblAlgn val="ctr"/>
        <c:lblOffset val="100"/>
        <c:tickLblSkip val="1"/>
        <c:tickMarkSkip val="1"/>
        <c:noMultiLvlLbl val="0"/>
      </c:catAx>
      <c:valAx>
        <c:axId val="124883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856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{DFD047D4-8BB5-4BAA-BCBD-C0E4F26F34B0}</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{89510317-9390-4C8D-A461-58320418F218}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{7A18838D-F18F-40AC-9CC1-86FCB7E4F3DE}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{1376CC67-D376-4069-B5E2-7BD68522A1F1}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{97BF2D69-78AF-4DF1-96A4-2EDECC027BD3}</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{3A8293E8-48CA-41A6-90EF-A3E5FD1BADF4}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{7143F1C4-527A-4DE5-AEB5-A29C597FB4AC}</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{CAE3085B-0916-442A-94B3-97725E88E571}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{DD48BCE6-D736-4D57-9EB0-96A93387D8CB}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{29D4F32E-99D0-4F50-8AB9-9CF2BE4BC159}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5779328"/>
        <c:axId val="126461440"/>
      </c:scatterChart>
      <c:valAx>
        <c:axId val="1257793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461440"/>
        <c:crosses val="autoZero"/>
        <c:crossBetween val="midCat"/>
      </c:valAx>
      <c:valAx>
        <c:axId val="1264614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7793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{5DA99253-532F-4127-AAFA-E28E1A75B2BB}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{97336ADB-F2B7-4415-B4AA-1AB5E329D4A6}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{9B53D3EC-DDA0-4BB4-98D5-71764E98EEE1}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{2986530B-A5DC-4F74-BE0C-D776B2534DF3}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{B2D3E7B9-9D1D-432C-88D1-41660384740D}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c:v>
                </c:pt>
                <c:pt idx="1">
                  <c:v>9.4</c:v>
                </c:pt>
                <c:pt idx="2">
                  <c:v>9</c:v>
                </c:pt>
                <c:pt idx="3">
                  <c:v>8.3000000000000007</c:v>
                </c:pt>
                <c:pt idx="4">
                  <c:v>7.8</c:v>
                </c:pt>
              </c:numCache>
            </c:numRef>
          </c:xVal>
          <c:yVal>
            <c:numRef>
              <c:f>公会計指標分析・財政指標組合せ分析表!$K$73:$O$73</c:f>
              <c:numCache>
                <c:formatCode>#,##0.0;"▲ "#,##0.0</c:formatCode>
                <c:ptCount val="5"/>
                <c:pt idx="0">
                  <c:v>87.9</c:v>
                </c:pt>
                <c:pt idx="1">
                  <c:v>67.3</c:v>
                </c:pt>
                <c:pt idx="2">
                  <c:v>51.5</c:v>
                </c:pt>
                <c:pt idx="3">
                  <c:v>49.9</c:v>
                </c:pt>
                <c:pt idx="4">
                  <c:v>40.5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{B0CBD3E9-0D58-43E6-ADCB-5FAC27FC3CB2}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{43D61675-B795-41D4-9002-991E9B248625}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{2AD37B54-7A3E-43DE-B5C5-AD3691B7200A}</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{57E8602C-EFF1-4333-A919-1C245EB6809D}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{FE3CDCD5-C3A7-40AE-8937-C6AED329E818}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6.8</c:v>
                </c:pt>
                <c:pt idx="1">
                  <c:v>5.9</c:v>
                </c:pt>
                <c:pt idx="2">
                  <c:v>5.2</c:v>
                </c:pt>
                <c:pt idx="3">
                  <c:v>4.8</c:v>
                </c:pt>
                <c:pt idx="4">
                  <c:v>3.6</c:v>
                </c:pt>
              </c:numCache>
            </c:numRef>
          </c:xVal>
          <c:yVal>
            <c:numRef>
              <c:f>公会計指標分析・財政指標組合せ分析表!$K$77:$O$77</c:f>
              <c:numCache>
                <c:formatCode>#,##0.0;"▲ "#,##0.0</c:formatCode>
                <c:ptCount val="5"/>
                <c:pt idx="0">
                  <c:v>42</c:v>
                </c:pt>
                <c:pt idx="1">
                  <c:v>32.6</c:v>
                </c:pt>
                <c:pt idx="2">
                  <c:v>30.5</c:v>
                </c:pt>
                <c:pt idx="3">
                  <c:v>25.4</c:v>
                </c:pt>
                <c:pt idx="4">
                  <c:v>16.600000000000001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6496128"/>
        <c:axId val="126588416"/>
      </c:scatterChart>
      <c:valAx>
        <c:axId val="126496128"/>
        <c:scaling>
          <c:orientation val="minMax"/>
          <c:max val="10.6"/>
          <c:min val="3.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588416"/>
        <c:crosses val="autoZero"/>
        <c:crossBetween val="midCat"/>
      </c:valAx>
      <c:valAx>
        <c:axId val="126588416"/>
        <c:scaling>
          <c:orientation val="minMax"/>
          <c:max val="100"/>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4961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埼玉県久喜市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154,241
152,001
82.41
51,716,916
47,235,137
2,316,445
30,469,708
47,005,789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40.5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合併後から数値に大きな変動はない状況である。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大規模家屋等課税客体の増加により、固定資産税が増額となり、また、配当割交付金及び地方消費税交付金がぞれぞれ増加した影響等により、基準財政収入額が増加となったものの、市町村合併による行政区域の広域化を反映した算定により保健衛生費、社会福祉費及び高齢者保健福祉費の増加の影響等によって基準財政需要額も増加となり、財政力指数は、</a:t>
          </a:r>
          <a:r>
            <a:rPr kumimoji="1" lang="ja-JP" altLang="ja-JP" sz="1100" b="0" i="0" u="none" strike="noStrike" kern="0" cap="none" spc="0" normalizeH="0" baseline="0" noProof="0">
              <a:ln>
                <a:noFill/>
              </a:ln>
              <a:solidFill>
                <a:prstClr val="black"/>
              </a:solidFill>
              <a:effectLst/>
              <a:uLnTx/>
              <a:uFillTx/>
              <a:latin typeface="+mn-lt"/>
              <a:ea typeface="+mn-ea"/>
              <a:cs typeface="+mn-cs"/>
            </a:rPr>
            <a:t>前年度と比較すると横ばいであり、類似団体平均</a:t>
          </a:r>
          <a:r>
            <a:rPr kumimoji="1" lang="ja-JP" altLang="en-US" sz="1100" b="0" i="0" u="none" strike="noStrike" kern="0" cap="none" spc="0" normalizeH="0" baseline="0" noProof="0">
              <a:ln>
                <a:noFill/>
              </a:ln>
              <a:solidFill>
                <a:prstClr val="black"/>
              </a:solidFill>
              <a:effectLst/>
              <a:uLnTx/>
              <a:uFillTx/>
              <a:latin typeface="+mn-lt"/>
              <a:ea typeface="+mn-ea"/>
              <a:cs typeface="+mn-cs"/>
            </a:rPr>
            <a:t>より低いものの</a:t>
          </a:r>
          <a:r>
            <a:rPr kumimoji="1" lang="ja-JP" altLang="ja-JP" sz="1100" b="0" i="0" u="none" strike="noStrike" kern="0" cap="none" spc="0" normalizeH="0" baseline="0" noProof="0">
              <a:ln>
                <a:noFill/>
              </a:ln>
              <a:solidFill>
                <a:prstClr val="black"/>
              </a:solidFill>
              <a:effectLst/>
              <a:uLnTx/>
              <a:uFillTx/>
              <a:latin typeface="+mn-lt"/>
              <a:ea typeface="+mn-ea"/>
              <a:cs typeface="+mn-cs"/>
            </a:rPr>
            <a:t>、全国平均、埼玉県平均</a:t>
          </a:r>
          <a:r>
            <a:rPr kumimoji="1" lang="ja-JP" altLang="en-US" sz="1100" b="0" i="0" u="none" strike="noStrike" kern="0" cap="none" spc="0" normalizeH="0" baseline="0" noProof="0">
              <a:ln>
                <a:noFill/>
              </a:ln>
              <a:solidFill>
                <a:prstClr val="black"/>
              </a:solidFill>
              <a:effectLst/>
              <a:uLnTx/>
              <a:uFillTx/>
              <a:latin typeface="+mn-lt"/>
              <a:ea typeface="+mn-ea"/>
              <a:cs typeface="+mn-cs"/>
            </a:rPr>
            <a:t>よりも高い</a:t>
          </a:r>
          <a:r>
            <a:rPr kumimoji="1" lang="ja-JP" altLang="ja-JP" sz="1100" b="0" i="0" u="none" strike="noStrike" kern="0" cap="none" spc="0" normalizeH="0" baseline="0" noProof="0">
              <a:ln>
                <a:noFill/>
              </a:ln>
              <a:solidFill>
                <a:prstClr val="black"/>
              </a:solidFill>
              <a:effectLst/>
              <a:uLnTx/>
              <a:uFillTx/>
              <a:latin typeface="+mn-lt"/>
              <a:ea typeface="+mn-ea"/>
              <a:cs typeface="+mn-cs"/>
            </a:rPr>
            <a:t>状況</a:t>
          </a:r>
          <a:r>
            <a:rPr kumimoji="1" lang="ja-JP" altLang="en-US" sz="1100" b="0" i="0" u="none" strike="noStrike" kern="0" cap="none" spc="0" normalizeH="0" baseline="0" noProof="0">
              <a:ln>
                <a:noFill/>
              </a:ln>
              <a:solidFill>
                <a:prstClr val="black"/>
              </a:solidFill>
              <a:effectLst/>
              <a:uLnTx/>
              <a:uFillTx/>
              <a:latin typeface="+mn-lt"/>
              <a:ea typeface="+mn-ea"/>
              <a:cs typeface="+mn-cs"/>
            </a:rPr>
            <a:t>となった</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今後も</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自主財源である</a:t>
          </a:r>
          <a:r>
            <a:rPr kumimoji="1" lang="ja-JP" altLang="en-US" sz="1100" b="0" i="0" u="none" strike="noStrike" kern="0" cap="none" spc="0" normalizeH="0" baseline="0" noProof="0">
              <a:ln>
                <a:noFill/>
              </a:ln>
              <a:solidFill>
                <a:prstClr val="black"/>
              </a:solidFill>
              <a:effectLst/>
              <a:uLnTx/>
              <a:uFillTx/>
              <a:latin typeface="+mn-lt"/>
              <a:ea typeface="+mn-ea"/>
              <a:cs typeface="+mn-cs"/>
            </a:rPr>
            <a:t>市</a:t>
          </a:r>
          <a:r>
            <a:rPr kumimoji="1" lang="ja-JP" altLang="ja-JP" sz="1100" b="0" i="0" u="none" strike="noStrike" kern="0" cap="none" spc="0" normalizeH="0" baseline="0" noProof="0">
              <a:ln>
                <a:noFill/>
              </a:ln>
              <a:solidFill>
                <a:prstClr val="black"/>
              </a:solidFill>
              <a:effectLst/>
              <a:uLnTx/>
              <a:uFillTx/>
              <a:latin typeface="+mn-lt"/>
              <a:ea typeface="+mn-ea"/>
              <a:cs typeface="+mn-cs"/>
            </a:rPr>
            <a:t>税の徴収率向上</a:t>
          </a:r>
          <a:r>
            <a:rPr kumimoji="1" lang="ja-JP" altLang="en-US" sz="1100" b="0" i="0" u="none" strike="noStrike" kern="0" cap="none" spc="0" normalizeH="0" baseline="0" noProof="0">
              <a:ln>
                <a:noFill/>
              </a:ln>
              <a:solidFill>
                <a:prstClr val="black"/>
              </a:solidFill>
              <a:effectLst/>
              <a:uLnTx/>
              <a:uFillTx/>
              <a:latin typeface="+mn-lt"/>
              <a:ea typeface="+mn-ea"/>
              <a:cs typeface="+mn-cs"/>
            </a:rPr>
            <a:t>等</a:t>
          </a:r>
          <a:r>
            <a:rPr kumimoji="1" lang="ja-JP" altLang="ja-JP" sz="1100" b="0" i="0" u="none" strike="noStrike" kern="0" cap="none" spc="0" normalizeH="0" baseline="0" noProof="0">
              <a:ln>
                <a:noFill/>
              </a:ln>
              <a:solidFill>
                <a:prstClr val="black"/>
              </a:solidFill>
              <a:effectLst/>
              <a:uLnTx/>
              <a:uFillTx/>
              <a:latin typeface="+mn-lt"/>
              <a:ea typeface="+mn-ea"/>
              <a:cs typeface="+mn-cs"/>
            </a:rPr>
            <a:t>により、更なる財源確保に努めていく。</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44</xdr:row>
      <xdr:rowOff>44450</xdr:rowOff>
    </xdr:to>
    <xdr:cxnSp macro="">
      <xdr:nvCxnSpPr>
        <xdr:cNvPr id="63" name="直線コネクタ 62"/>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167217</xdr:rowOff>
    </xdr:from>
    <xdr:to>
      <xdr:col>7</xdr:col>
      <xdr:colOff>152400</xdr:colOff>
      <xdr:row>40</xdr:row>
      <xdr:rowOff>167217</xdr:rowOff>
    </xdr:to>
    <xdr:cxnSp macro="">
      <xdr:nvCxnSpPr>
        <xdr:cNvPr id="68" name="直線コネクタ 67"/>
        <xdr:cNvCxnSpPr/>
      </xdr:nvCxnSpPr>
      <xdr:spPr>
        <a:xfrm>
          <a:off x="4114800" y="70252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92727</xdr:rowOff>
    </xdr:from>
    <xdr:ext cx="762000" cy="259045"/>
    <xdr:sp macro="" textlink="">
      <xdr:nvSpPr>
        <xdr:cNvPr id="69"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70" name="フローチャート : 判断 69"/>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167217</xdr:rowOff>
    </xdr:from>
    <xdr:to>
      <xdr:col>6</xdr:col>
      <xdr:colOff>0</xdr:colOff>
      <xdr:row>40</xdr:row>
      <xdr:rowOff>167217</xdr:rowOff>
    </xdr:to>
    <xdr:cxnSp macro="">
      <xdr:nvCxnSpPr>
        <xdr:cNvPr id="71" name="直線コネクタ 70"/>
        <xdr:cNvCxnSpPr/>
      </xdr:nvCxnSpPr>
      <xdr:spPr>
        <a:xfrm>
          <a:off x="3225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143228</xdr:rowOff>
    </xdr:from>
    <xdr:to>
      <xdr:col>6</xdr:col>
      <xdr:colOff>50800</xdr:colOff>
      <xdr:row>41</xdr:row>
      <xdr:rowOff>73378</xdr:rowOff>
    </xdr:to>
    <xdr:sp macro="" textlink="">
      <xdr:nvSpPr>
        <xdr:cNvPr id="72" name="フローチャート : 判断 71"/>
        <xdr:cNvSpPr/>
      </xdr:nvSpPr>
      <xdr:spPr>
        <a:xfrm>
          <a:off x="4064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58155</xdr:rowOff>
    </xdr:from>
    <xdr:ext cx="736600" cy="259045"/>
    <xdr:sp macro="" textlink="">
      <xdr:nvSpPr>
        <xdr:cNvPr id="73" name="テキスト ボックス 72"/>
        <xdr:cNvSpPr txBox="1"/>
      </xdr:nvSpPr>
      <xdr:spPr>
        <a:xfrm>
          <a:off x="3733800" y="708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167217</xdr:rowOff>
    </xdr:from>
    <xdr:to>
      <xdr:col>4</xdr:col>
      <xdr:colOff>482600</xdr:colOff>
      <xdr:row>40</xdr:row>
      <xdr:rowOff>167217</xdr:rowOff>
    </xdr:to>
    <xdr:cxnSp macro="">
      <xdr:nvCxnSpPr>
        <xdr:cNvPr id="74" name="直線コネクタ 73"/>
        <xdr:cNvCxnSpPr/>
      </xdr:nvCxnSpPr>
      <xdr:spPr>
        <a:xfrm>
          <a:off x="2336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98372</xdr:rowOff>
    </xdr:from>
    <xdr:ext cx="762000" cy="259045"/>
    <xdr:sp macro="" textlink="">
      <xdr:nvSpPr>
        <xdr:cNvPr id="76" name="テキスト ボックス 75"/>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167217</xdr:rowOff>
    </xdr:from>
    <xdr:to>
      <xdr:col>3</xdr:col>
      <xdr:colOff>279400</xdr:colOff>
      <xdr:row>41</xdr:row>
      <xdr:rowOff>9172</xdr:rowOff>
    </xdr:to>
    <xdr:cxnSp macro="">
      <xdr:nvCxnSpPr>
        <xdr:cNvPr id="77" name="直線コネクタ 76"/>
        <xdr:cNvCxnSpPr/>
      </xdr:nvCxnSpPr>
      <xdr:spPr>
        <a:xfrm flipV="1">
          <a:off x="1447800" y="70252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98372</xdr:rowOff>
    </xdr:from>
    <xdr:ext cx="762000" cy="259045"/>
    <xdr:sp macro="" textlink="">
      <xdr:nvSpPr>
        <xdr:cNvPr id="79" name="テキスト ボックス 78"/>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11995</xdr:rowOff>
    </xdr:from>
    <xdr:to>
      <xdr:col>2</xdr:col>
      <xdr:colOff>127000</xdr:colOff>
      <xdr:row>41</xdr:row>
      <xdr:rowOff>113595</xdr:rowOff>
    </xdr:to>
    <xdr:sp macro="" textlink="">
      <xdr:nvSpPr>
        <xdr:cNvPr id="80" name="フローチャート : 判断 79"/>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98372</xdr:rowOff>
    </xdr:from>
    <xdr:ext cx="762000" cy="259045"/>
    <xdr:sp macro="" textlink="">
      <xdr:nvSpPr>
        <xdr:cNvPr id="81" name="テキスト ボックス 80"/>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87" name="円/楕円 86"/>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88494</xdr:rowOff>
    </xdr:from>
    <xdr:ext cx="762000" cy="259045"/>
    <xdr:sp macro="" textlink="">
      <xdr:nvSpPr>
        <xdr:cNvPr id="88" name="財政力該当値テキスト"/>
        <xdr:cNvSpPr txBox="1"/>
      </xdr:nvSpPr>
      <xdr:spPr>
        <a:xfrm>
          <a:off x="5041900" y="694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116417</xdr:rowOff>
    </xdr:from>
    <xdr:to>
      <xdr:col>6</xdr:col>
      <xdr:colOff>50800</xdr:colOff>
      <xdr:row>41</xdr:row>
      <xdr:rowOff>46567</xdr:rowOff>
    </xdr:to>
    <xdr:sp macro="" textlink="">
      <xdr:nvSpPr>
        <xdr:cNvPr id="89" name="円/楕円 88"/>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56744</xdr:rowOff>
    </xdr:from>
    <xdr:ext cx="736600" cy="259045"/>
    <xdr:sp macro="" textlink="">
      <xdr:nvSpPr>
        <xdr:cNvPr id="90" name="テキスト ボックス 89"/>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116417</xdr:rowOff>
    </xdr:from>
    <xdr:to>
      <xdr:col>4</xdr:col>
      <xdr:colOff>533400</xdr:colOff>
      <xdr:row>41</xdr:row>
      <xdr:rowOff>46567</xdr:rowOff>
    </xdr:to>
    <xdr:sp macro="" textlink="">
      <xdr:nvSpPr>
        <xdr:cNvPr id="91" name="円/楕円 90"/>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56744</xdr:rowOff>
    </xdr:from>
    <xdr:ext cx="762000" cy="259045"/>
    <xdr:sp macro="" textlink="">
      <xdr:nvSpPr>
        <xdr:cNvPr id="92" name="テキスト ボックス 91"/>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116417</xdr:rowOff>
    </xdr:from>
    <xdr:to>
      <xdr:col>3</xdr:col>
      <xdr:colOff>330200</xdr:colOff>
      <xdr:row>41</xdr:row>
      <xdr:rowOff>46567</xdr:rowOff>
    </xdr:to>
    <xdr:sp macro="" textlink="">
      <xdr:nvSpPr>
        <xdr:cNvPr id="93" name="円/楕円 92"/>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56744</xdr:rowOff>
    </xdr:from>
    <xdr:ext cx="762000" cy="259045"/>
    <xdr:sp macro="" textlink="">
      <xdr:nvSpPr>
        <xdr:cNvPr id="94" name="テキスト ボックス 93"/>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129822</xdr:rowOff>
    </xdr:from>
    <xdr:to>
      <xdr:col>2</xdr:col>
      <xdr:colOff>127000</xdr:colOff>
      <xdr:row>41</xdr:row>
      <xdr:rowOff>59972</xdr:rowOff>
    </xdr:to>
    <xdr:sp macro="" textlink="">
      <xdr:nvSpPr>
        <xdr:cNvPr id="95" name="円/楕円 94"/>
        <xdr:cNvSpPr/>
      </xdr:nvSpPr>
      <xdr:spPr>
        <a:xfrm>
          <a:off x="1397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70149</xdr:rowOff>
    </xdr:from>
    <xdr:ext cx="762000" cy="259045"/>
    <xdr:sp macro="" textlink="">
      <xdr:nvSpPr>
        <xdr:cNvPr id="96" name="テキスト ボックス 95"/>
        <xdr:cNvSpPr txBox="1"/>
      </xdr:nvSpPr>
      <xdr:spPr>
        <a:xfrm>
          <a:off x="1066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前年度と比較し、</a:t>
          </a:r>
          <a:r>
            <a:rPr kumimoji="1" lang="en-US" altLang="ja-JP" sz="1100" b="0" i="0" u="none" strike="noStrike" kern="0" cap="none" spc="0" normalizeH="0" baseline="0" noProof="0">
              <a:ln>
                <a:noFill/>
              </a:ln>
              <a:solidFill>
                <a:prstClr val="black"/>
              </a:solidFill>
              <a:effectLst/>
              <a:uLnTx/>
              <a:uFillTx/>
              <a:latin typeface="+mn-lt"/>
              <a:ea typeface="+mn-ea"/>
              <a:cs typeface="+mn-cs"/>
            </a:rPr>
            <a:t>2.4</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ポイントの</a:t>
          </a:r>
          <a:r>
            <a:rPr kumimoji="1" lang="ja-JP" altLang="en-US" sz="1100" b="0" i="0" u="none" strike="noStrike" kern="0" cap="none" spc="0" normalizeH="0" baseline="0" noProof="0">
              <a:ln>
                <a:noFill/>
              </a:ln>
              <a:solidFill>
                <a:prstClr val="black"/>
              </a:solidFill>
              <a:effectLst/>
              <a:uLnTx/>
              <a:uFillTx/>
              <a:latin typeface="+mn-lt"/>
              <a:ea typeface="+mn-ea"/>
              <a:cs typeface="+mn-cs"/>
            </a:rPr>
            <a:t>増加となり、</a:t>
          </a:r>
          <a:r>
            <a:rPr kumimoji="1" lang="ja-JP" altLang="ja-JP" sz="1100" b="0" i="0" baseline="0">
              <a:solidFill>
                <a:schemeClr val="dk1"/>
              </a:solidFill>
              <a:effectLst/>
              <a:latin typeface="+mn-lt"/>
              <a:ea typeface="+mn-ea"/>
              <a:cs typeface="+mn-cs"/>
            </a:rPr>
            <a:t>全国平均よりは低いが、類似団体平均、埼玉県平均よりも高い状況であ</a:t>
          </a:r>
          <a:r>
            <a:rPr kumimoji="1" lang="ja-JP" altLang="en-US" sz="1100" b="0" i="0" baseline="0">
              <a:solidFill>
                <a:schemeClr val="dk1"/>
              </a:solidFill>
              <a:effectLst/>
              <a:latin typeface="+mn-lt"/>
              <a:ea typeface="+mn-ea"/>
              <a:cs typeface="+mn-cs"/>
            </a:rPr>
            <a:t>った</a:t>
          </a:r>
          <a:r>
            <a:rPr kumimoji="1" lang="ja-JP" altLang="ja-JP" sz="1100" b="0" i="0" baseline="0">
              <a:solidFill>
                <a:schemeClr val="dk1"/>
              </a:solidFill>
              <a:effectLst/>
              <a:latin typeface="+mn-lt"/>
              <a:ea typeface="+mn-ea"/>
              <a:cs typeface="+mn-cs"/>
            </a:rPr>
            <a:t>。</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要因として、歳入では、臨時財政対策債及び地方消費税交付金の減があり、また、歳出では、市内全小・中学校に空調設備を整備した影響による物件費や扶助費の増などがあったことによると考えられる。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今後も自主財源の確保や合併のスケールメリットを生かした人件費削減や事務事業の見直しによる経常経費の削減に取り組んでいく。</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31750</xdr:rowOff>
    </xdr:to>
    <xdr:cxnSp macro="">
      <xdr:nvCxnSpPr>
        <xdr:cNvPr id="126" name="直線コネクタ 125"/>
        <xdr:cNvCxnSpPr/>
      </xdr:nvCxnSpPr>
      <xdr:spPr>
        <a:xfrm flipV="1">
          <a:off x="4953000" y="10248054"/>
          <a:ext cx="0" cy="1270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3827</xdr:rowOff>
    </xdr:from>
    <xdr:ext cx="762000" cy="259045"/>
    <xdr:sp macro="" textlink="">
      <xdr:nvSpPr>
        <xdr:cNvPr id="127"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31750</xdr:rowOff>
    </xdr:from>
    <xdr:to>
      <xdr:col>7</xdr:col>
      <xdr:colOff>241300</xdr:colOff>
      <xdr:row>67</xdr:row>
      <xdr:rowOff>31750</xdr:rowOff>
    </xdr:to>
    <xdr:cxnSp macro="">
      <xdr:nvCxnSpPr>
        <xdr:cNvPr id="128" name="直線コネクタ 127"/>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9737</xdr:rowOff>
    </xdr:from>
    <xdr:to>
      <xdr:col>7</xdr:col>
      <xdr:colOff>152400</xdr:colOff>
      <xdr:row>64</xdr:row>
      <xdr:rowOff>31327</xdr:rowOff>
    </xdr:to>
    <xdr:cxnSp macro="">
      <xdr:nvCxnSpPr>
        <xdr:cNvPr id="131" name="直線コネクタ 130"/>
        <xdr:cNvCxnSpPr/>
      </xdr:nvCxnSpPr>
      <xdr:spPr>
        <a:xfrm>
          <a:off x="4114800" y="10811087"/>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148183</xdr:rowOff>
    </xdr:from>
    <xdr:ext cx="762000" cy="259045"/>
    <xdr:sp macro="" textlink="">
      <xdr:nvSpPr>
        <xdr:cNvPr id="132" name="財政構造の弾力性平均値テキスト"/>
        <xdr:cNvSpPr txBox="1"/>
      </xdr:nvSpPr>
      <xdr:spPr>
        <a:xfrm>
          <a:off x="5041900" y="1094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4656</xdr:rowOff>
    </xdr:from>
    <xdr:to>
      <xdr:col>7</xdr:col>
      <xdr:colOff>203200</xdr:colOff>
      <xdr:row>64</xdr:row>
      <xdr:rowOff>106256</xdr:rowOff>
    </xdr:to>
    <xdr:sp macro="" textlink="">
      <xdr:nvSpPr>
        <xdr:cNvPr id="133" name="フローチャート : 判断 132"/>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9737</xdr:rowOff>
    </xdr:from>
    <xdr:to>
      <xdr:col>6</xdr:col>
      <xdr:colOff>0</xdr:colOff>
      <xdr:row>63</xdr:row>
      <xdr:rowOff>130387</xdr:rowOff>
    </xdr:to>
    <xdr:cxnSp macro="">
      <xdr:nvCxnSpPr>
        <xdr:cNvPr id="134" name="直線コネクタ 133"/>
        <xdr:cNvCxnSpPr/>
      </xdr:nvCxnSpPr>
      <xdr:spPr>
        <a:xfrm flipV="1">
          <a:off x="3225800" y="1081108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36" name="テキスト ボックス 135"/>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74083</xdr:rowOff>
    </xdr:from>
    <xdr:to>
      <xdr:col>4</xdr:col>
      <xdr:colOff>482600</xdr:colOff>
      <xdr:row>63</xdr:row>
      <xdr:rowOff>130387</xdr:rowOff>
    </xdr:to>
    <xdr:cxnSp macro="">
      <xdr:nvCxnSpPr>
        <xdr:cNvPr id="137" name="直線コネクタ 136"/>
        <xdr:cNvCxnSpPr/>
      </xdr:nvCxnSpPr>
      <xdr:spPr>
        <a:xfrm>
          <a:off x="2336800" y="1087543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31327</xdr:rowOff>
    </xdr:from>
    <xdr:to>
      <xdr:col>4</xdr:col>
      <xdr:colOff>533400</xdr:colOff>
      <xdr:row>63</xdr:row>
      <xdr:rowOff>132927</xdr:rowOff>
    </xdr:to>
    <xdr:sp macro="" textlink="">
      <xdr:nvSpPr>
        <xdr:cNvPr id="138" name="フローチャート : 判断 137"/>
        <xdr:cNvSpPr/>
      </xdr:nvSpPr>
      <xdr:spPr>
        <a:xfrm>
          <a:off x="3175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143104</xdr:rowOff>
    </xdr:from>
    <xdr:ext cx="762000" cy="259045"/>
    <xdr:sp macro="" textlink="">
      <xdr:nvSpPr>
        <xdr:cNvPr id="139" name="テキスト ボックス 138"/>
        <xdr:cNvSpPr txBox="1"/>
      </xdr:nvSpPr>
      <xdr:spPr>
        <a:xfrm>
          <a:off x="2844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74083</xdr:rowOff>
    </xdr:from>
    <xdr:to>
      <xdr:col>3</xdr:col>
      <xdr:colOff>279400</xdr:colOff>
      <xdr:row>64</xdr:row>
      <xdr:rowOff>15240</xdr:rowOff>
    </xdr:to>
    <xdr:cxnSp macro="">
      <xdr:nvCxnSpPr>
        <xdr:cNvPr id="140" name="直線コネクタ 139"/>
        <xdr:cNvCxnSpPr/>
      </xdr:nvCxnSpPr>
      <xdr:spPr>
        <a:xfrm flipV="1">
          <a:off x="1447800" y="1087543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1" name="フローチャート : 判断 140"/>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54627</xdr:rowOff>
    </xdr:from>
    <xdr:ext cx="762000" cy="259045"/>
    <xdr:sp macro="" textlink="">
      <xdr:nvSpPr>
        <xdr:cNvPr id="142" name="テキスト ボックス 141"/>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7196</xdr:rowOff>
    </xdr:from>
    <xdr:to>
      <xdr:col>2</xdr:col>
      <xdr:colOff>127000</xdr:colOff>
      <xdr:row>63</xdr:row>
      <xdr:rowOff>108796</xdr:rowOff>
    </xdr:to>
    <xdr:sp macro="" textlink="">
      <xdr:nvSpPr>
        <xdr:cNvPr id="143" name="フローチャート : 判断 142"/>
        <xdr:cNvSpPr/>
      </xdr:nvSpPr>
      <xdr:spPr>
        <a:xfrm>
          <a:off x="1397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118973</xdr:rowOff>
    </xdr:from>
    <xdr:ext cx="762000" cy="259045"/>
    <xdr:sp macro="" textlink="">
      <xdr:nvSpPr>
        <xdr:cNvPr id="144" name="テキスト ボックス 143"/>
        <xdr:cNvSpPr txBox="1"/>
      </xdr:nvSpPr>
      <xdr:spPr>
        <a:xfrm>
          <a:off x="1066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151977</xdr:rowOff>
    </xdr:from>
    <xdr:to>
      <xdr:col>7</xdr:col>
      <xdr:colOff>203200</xdr:colOff>
      <xdr:row>64</xdr:row>
      <xdr:rowOff>82127</xdr:rowOff>
    </xdr:to>
    <xdr:sp macro="" textlink="">
      <xdr:nvSpPr>
        <xdr:cNvPr id="150" name="円/楕円 149"/>
        <xdr:cNvSpPr/>
      </xdr:nvSpPr>
      <xdr:spPr>
        <a:xfrm>
          <a:off x="4902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168504</xdr:rowOff>
    </xdr:from>
    <xdr:ext cx="762000" cy="259045"/>
    <xdr:sp macro="" textlink="">
      <xdr:nvSpPr>
        <xdr:cNvPr id="151" name="財政構造の弾力性該当値テキスト"/>
        <xdr:cNvSpPr txBox="1"/>
      </xdr:nvSpPr>
      <xdr:spPr>
        <a:xfrm>
          <a:off x="50419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130387</xdr:rowOff>
    </xdr:from>
    <xdr:to>
      <xdr:col>6</xdr:col>
      <xdr:colOff>50800</xdr:colOff>
      <xdr:row>63</xdr:row>
      <xdr:rowOff>60537</xdr:rowOff>
    </xdr:to>
    <xdr:sp macro="" textlink="">
      <xdr:nvSpPr>
        <xdr:cNvPr id="152" name="円/楕円 151"/>
        <xdr:cNvSpPr/>
      </xdr:nvSpPr>
      <xdr:spPr>
        <a:xfrm>
          <a:off x="4064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70714</xdr:rowOff>
    </xdr:from>
    <xdr:ext cx="736600" cy="259045"/>
    <xdr:sp macro="" textlink="">
      <xdr:nvSpPr>
        <xdr:cNvPr id="153" name="テキスト ボックス 152"/>
        <xdr:cNvSpPr txBox="1"/>
      </xdr:nvSpPr>
      <xdr:spPr>
        <a:xfrm>
          <a:off x="3733800" y="1052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79587</xdr:rowOff>
    </xdr:from>
    <xdr:to>
      <xdr:col>4</xdr:col>
      <xdr:colOff>533400</xdr:colOff>
      <xdr:row>64</xdr:row>
      <xdr:rowOff>9737</xdr:rowOff>
    </xdr:to>
    <xdr:sp macro="" textlink="">
      <xdr:nvSpPr>
        <xdr:cNvPr id="154" name="円/楕円 153"/>
        <xdr:cNvSpPr/>
      </xdr:nvSpPr>
      <xdr:spPr>
        <a:xfrm>
          <a:off x="3175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165964</xdr:rowOff>
    </xdr:from>
    <xdr:ext cx="762000" cy="259045"/>
    <xdr:sp macro="" textlink="">
      <xdr:nvSpPr>
        <xdr:cNvPr id="155" name="テキスト ボックス 154"/>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23283</xdr:rowOff>
    </xdr:from>
    <xdr:to>
      <xdr:col>3</xdr:col>
      <xdr:colOff>330200</xdr:colOff>
      <xdr:row>63</xdr:row>
      <xdr:rowOff>124883</xdr:rowOff>
    </xdr:to>
    <xdr:sp macro="" textlink="">
      <xdr:nvSpPr>
        <xdr:cNvPr id="156" name="円/楕円 155"/>
        <xdr:cNvSpPr/>
      </xdr:nvSpPr>
      <xdr:spPr>
        <a:xfrm>
          <a:off x="2286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109660</xdr:rowOff>
    </xdr:from>
    <xdr:ext cx="762000" cy="259045"/>
    <xdr:sp macro="" textlink="">
      <xdr:nvSpPr>
        <xdr:cNvPr id="157" name="テキスト ボックス 156"/>
        <xdr:cNvSpPr txBox="1"/>
      </xdr:nvSpPr>
      <xdr:spPr>
        <a:xfrm>
          <a:off x="1955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58" name="円/楕円 157"/>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59" name="テキスト ボックス 158"/>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[88,133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前年度と比較し、</a:t>
          </a:r>
          <a:r>
            <a:rPr kumimoji="1" lang="en-US" altLang="ja-JP" sz="1100" b="0" i="0" u="none" strike="noStrike" kern="0" cap="none" spc="0" normalizeH="0" baseline="0" noProof="0">
              <a:ln>
                <a:noFill/>
              </a:ln>
              <a:solidFill>
                <a:prstClr val="black"/>
              </a:solidFill>
              <a:effectLst/>
              <a:uLnTx/>
              <a:uFillTx/>
              <a:latin typeface="+mn-lt"/>
              <a:ea typeface="+mn-ea"/>
              <a:cs typeface="+mn-cs"/>
            </a:rPr>
            <a:t>3,164</a:t>
          </a:r>
          <a:r>
            <a:rPr kumimoji="1" lang="ja-JP" altLang="ja-JP" sz="1100" b="0" i="0" u="none" strike="noStrike" kern="0" cap="none" spc="0" normalizeH="0" baseline="0" noProof="0">
              <a:ln>
                <a:noFill/>
              </a:ln>
              <a:solidFill>
                <a:prstClr val="black"/>
              </a:solidFill>
              <a:effectLst/>
              <a:uLnTx/>
              <a:uFillTx/>
              <a:latin typeface="+mn-lt"/>
              <a:ea typeface="+mn-ea"/>
              <a:cs typeface="+mn-cs"/>
            </a:rPr>
            <a:t>円の増加となった。</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人件費については、退職者の補充を最小限に抑えるなど、合併以降職員数の削減を推進しているもの</a:t>
          </a:r>
          <a:r>
            <a:rPr kumimoji="1" lang="ja-JP" altLang="en-US" sz="1100" b="0" i="0" u="none" strike="noStrike" kern="0" cap="none" spc="0" normalizeH="0" baseline="0" noProof="0">
              <a:ln>
                <a:noFill/>
              </a:ln>
              <a:solidFill>
                <a:prstClr val="black"/>
              </a:solidFill>
              <a:effectLst/>
              <a:uLnTx/>
              <a:uFillTx/>
              <a:latin typeface="+mn-lt"/>
              <a:ea typeface="+mn-ea"/>
              <a:cs typeface="+mn-cs"/>
            </a:rPr>
            <a:t>の、物件費では、市内全小・中学校に空調設備を整備した小学校空調設備整備事業、中学校空調設備整備事業及び市民等から道路に関する不具合について通報を受けた際に、現場に駆けつけ、その場で作業を行う道路レスキュー事業を開始したことなどにより増加となってい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類似団体平均、</a:t>
          </a:r>
          <a:r>
            <a:rPr kumimoji="1" lang="ja-JP" altLang="ja-JP" sz="1100" b="0" i="0" u="none" strike="noStrike" kern="0" cap="none" spc="0" normalizeH="0" baseline="0" noProof="0">
              <a:ln>
                <a:noFill/>
              </a:ln>
              <a:solidFill>
                <a:prstClr val="black"/>
              </a:solidFill>
              <a:effectLst/>
              <a:uLnTx/>
              <a:uFillTx/>
              <a:latin typeface="+mn-lt"/>
              <a:ea typeface="+mn-ea"/>
              <a:cs typeface="+mn-cs"/>
            </a:rPr>
            <a:t>全国平均、埼玉県平均</a:t>
          </a:r>
          <a:r>
            <a:rPr kumimoji="1" lang="ja-JP" altLang="en-US" sz="1100" b="0" i="0" u="none" strike="noStrike" kern="0" cap="none" spc="0" normalizeH="0" baseline="0" noProof="0">
              <a:ln>
                <a:noFill/>
              </a:ln>
              <a:solidFill>
                <a:prstClr val="black"/>
              </a:solidFill>
              <a:effectLst/>
              <a:uLnTx/>
              <a:uFillTx/>
              <a:latin typeface="+mn-lt"/>
              <a:ea typeface="+mn-ea"/>
              <a:cs typeface="+mn-cs"/>
            </a:rPr>
            <a:t>よりも低い</a:t>
          </a:r>
          <a:r>
            <a:rPr kumimoji="1" lang="ja-JP" altLang="ja-JP" sz="1100" b="0" i="0" u="none" strike="noStrike" kern="0" cap="none" spc="0" normalizeH="0" baseline="0" noProof="0">
              <a:ln>
                <a:noFill/>
              </a:ln>
              <a:solidFill>
                <a:prstClr val="black"/>
              </a:solidFill>
              <a:effectLst/>
              <a:uLnTx/>
              <a:uFillTx/>
              <a:latin typeface="+mn-lt"/>
              <a:ea typeface="+mn-ea"/>
              <a:cs typeface="+mn-cs"/>
            </a:rPr>
            <a:t>状況であるが、今後もより一層コスト意識を高め、行政のスリム化・効率化に努めていく。</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35705</xdr:rowOff>
    </xdr:from>
    <xdr:to>
      <xdr:col>7</xdr:col>
      <xdr:colOff>152400</xdr:colOff>
      <xdr:row>89</xdr:row>
      <xdr:rowOff>109520</xdr:rowOff>
    </xdr:to>
    <xdr:cxnSp macro="">
      <xdr:nvCxnSpPr>
        <xdr:cNvPr id="187" name="直線コネクタ 186"/>
        <xdr:cNvCxnSpPr/>
      </xdr:nvCxnSpPr>
      <xdr:spPr>
        <a:xfrm flipV="1">
          <a:off x="4953000" y="13751705"/>
          <a:ext cx="0" cy="1616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81597</xdr:rowOff>
    </xdr:from>
    <xdr:ext cx="762000" cy="259045"/>
    <xdr:sp macro="" textlink="">
      <xdr:nvSpPr>
        <xdr:cNvPr id="188" name="人件費・物件費等の状況最小値テキスト"/>
        <xdr:cNvSpPr txBox="1"/>
      </xdr:nvSpPr>
      <xdr:spPr>
        <a:xfrm>
          <a:off x="5041900" y="1534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408,220</a:t>
          </a:r>
          <a:endParaRPr kumimoji="1" lang="ja-JP" altLang="en-US" sz="1000" b="1">
            <a:latin typeface="ＭＳ Ｐゴシック"/>
          </a:endParaRPr>
        </a:p>
      </xdr:txBody>
    </xdr:sp>
    <xdr:clientData/>
  </xdr:oneCellAnchor>
  <xdr:twoCellAnchor>
    <xdr:from>
      <xdr:col>7</xdr:col>
      <xdr:colOff>63500</xdr:colOff>
      <xdr:row>89</xdr:row>
      <xdr:rowOff>109520</xdr:rowOff>
    </xdr:from>
    <xdr:to>
      <xdr:col>7</xdr:col>
      <xdr:colOff>241300</xdr:colOff>
      <xdr:row>89</xdr:row>
      <xdr:rowOff>109520</xdr:rowOff>
    </xdr:to>
    <xdr:cxnSp macro="">
      <xdr:nvCxnSpPr>
        <xdr:cNvPr id="189" name="直線コネクタ 188"/>
        <xdr:cNvCxnSpPr/>
      </xdr:nvCxnSpPr>
      <xdr:spPr>
        <a:xfrm>
          <a:off x="4864100" y="153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122082</xdr:rowOff>
    </xdr:from>
    <xdr:ext cx="762000" cy="259045"/>
    <xdr:sp macro="" textlink="">
      <xdr:nvSpPr>
        <xdr:cNvPr id="190" name="人件費・物件費等の状況最大値テキスト"/>
        <xdr:cNvSpPr txBox="1"/>
      </xdr:nvSpPr>
      <xdr:spPr>
        <a:xfrm>
          <a:off x="5041900" y="134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73,188</a:t>
          </a:r>
          <a:endParaRPr kumimoji="1" lang="ja-JP" altLang="en-US" sz="1000" b="1">
            <a:latin typeface="ＭＳ Ｐゴシック"/>
          </a:endParaRPr>
        </a:p>
      </xdr:txBody>
    </xdr:sp>
    <xdr:clientData/>
  </xdr:oneCellAnchor>
  <xdr:twoCellAnchor>
    <xdr:from>
      <xdr:col>7</xdr:col>
      <xdr:colOff>63500</xdr:colOff>
      <xdr:row>80</xdr:row>
      <xdr:rowOff>35705</xdr:rowOff>
    </xdr:from>
    <xdr:to>
      <xdr:col>7</xdr:col>
      <xdr:colOff>241300</xdr:colOff>
      <xdr:row>80</xdr:row>
      <xdr:rowOff>35705</xdr:rowOff>
    </xdr:to>
    <xdr:cxnSp macro="">
      <xdr:nvCxnSpPr>
        <xdr:cNvPr id="191" name="直線コネクタ 190"/>
        <xdr:cNvCxnSpPr/>
      </xdr:nvCxnSpPr>
      <xdr:spPr>
        <a:xfrm>
          <a:off x="4864100" y="1375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92560</xdr:rowOff>
    </xdr:from>
    <xdr:to>
      <xdr:col>7</xdr:col>
      <xdr:colOff>152400</xdr:colOff>
      <xdr:row>80</xdr:row>
      <xdr:rowOff>107831</xdr:rowOff>
    </xdr:to>
    <xdr:cxnSp macro="">
      <xdr:nvCxnSpPr>
        <xdr:cNvPr id="192" name="直線コネクタ 191"/>
        <xdr:cNvCxnSpPr/>
      </xdr:nvCxnSpPr>
      <xdr:spPr>
        <a:xfrm>
          <a:off x="4114800" y="13808560"/>
          <a:ext cx="8382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5207</xdr:rowOff>
    </xdr:from>
    <xdr:ext cx="762000" cy="259045"/>
    <xdr:sp macro="" textlink="">
      <xdr:nvSpPr>
        <xdr:cNvPr id="193" name="人件費・物件費等の状況平均値テキスト"/>
        <xdr:cNvSpPr txBox="1"/>
      </xdr:nvSpPr>
      <xdr:spPr>
        <a:xfrm>
          <a:off x="5041900" y="1389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118,707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33130</xdr:rowOff>
    </xdr:from>
    <xdr:to>
      <xdr:col>7</xdr:col>
      <xdr:colOff>203200</xdr:colOff>
      <xdr:row>81</xdr:row>
      <xdr:rowOff>134730</xdr:rowOff>
    </xdr:to>
    <xdr:sp macro="" textlink="">
      <xdr:nvSpPr>
        <xdr:cNvPr id="194" name="フローチャート : 判断 193"/>
        <xdr:cNvSpPr/>
      </xdr:nvSpPr>
      <xdr:spPr>
        <a:xfrm>
          <a:off x="4902200" y="139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88984</xdr:rowOff>
    </xdr:from>
    <xdr:to>
      <xdr:col>6</xdr:col>
      <xdr:colOff>0</xdr:colOff>
      <xdr:row>80</xdr:row>
      <xdr:rowOff>92560</xdr:rowOff>
    </xdr:to>
    <xdr:cxnSp macro="">
      <xdr:nvCxnSpPr>
        <xdr:cNvPr id="195" name="直線コネクタ 194"/>
        <xdr:cNvCxnSpPr/>
      </xdr:nvCxnSpPr>
      <xdr:spPr>
        <a:xfrm>
          <a:off x="3225800" y="13804984"/>
          <a:ext cx="889000" cy="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41619</xdr:rowOff>
    </xdr:from>
    <xdr:to>
      <xdr:col>6</xdr:col>
      <xdr:colOff>50800</xdr:colOff>
      <xdr:row>81</xdr:row>
      <xdr:rowOff>143219</xdr:rowOff>
    </xdr:to>
    <xdr:sp macro="" textlink="">
      <xdr:nvSpPr>
        <xdr:cNvPr id="196" name="フローチャート : 判断 195"/>
        <xdr:cNvSpPr/>
      </xdr:nvSpPr>
      <xdr:spPr>
        <a:xfrm>
          <a:off x="40640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127996</xdr:rowOff>
    </xdr:from>
    <xdr:ext cx="736600" cy="259045"/>
    <xdr:sp macro="" textlink="">
      <xdr:nvSpPr>
        <xdr:cNvPr id="197" name="テキスト ボックス 196"/>
        <xdr:cNvSpPr txBox="1"/>
      </xdr:nvSpPr>
      <xdr:spPr>
        <a:xfrm>
          <a:off x="3733800" y="14015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120,466</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88984</xdr:rowOff>
    </xdr:from>
    <xdr:to>
      <xdr:col>4</xdr:col>
      <xdr:colOff>482600</xdr:colOff>
      <xdr:row>80</xdr:row>
      <xdr:rowOff>93053</xdr:rowOff>
    </xdr:to>
    <xdr:cxnSp macro="">
      <xdr:nvCxnSpPr>
        <xdr:cNvPr id="198" name="直線コネクタ 197"/>
        <xdr:cNvCxnSpPr/>
      </xdr:nvCxnSpPr>
      <xdr:spPr>
        <a:xfrm flipV="1">
          <a:off x="2336800" y="13804984"/>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169331</xdr:rowOff>
    </xdr:from>
    <xdr:to>
      <xdr:col>4</xdr:col>
      <xdr:colOff>533400</xdr:colOff>
      <xdr:row>81</xdr:row>
      <xdr:rowOff>99481</xdr:rowOff>
    </xdr:to>
    <xdr:sp macro="" textlink="">
      <xdr:nvSpPr>
        <xdr:cNvPr id="199" name="フローチャート : 判断 198"/>
        <xdr:cNvSpPr/>
      </xdr:nvSpPr>
      <xdr:spPr>
        <a:xfrm>
          <a:off x="3175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84258</xdr:rowOff>
    </xdr:from>
    <xdr:ext cx="762000" cy="259045"/>
    <xdr:sp macro="" textlink="">
      <xdr:nvSpPr>
        <xdr:cNvPr id="200" name="テキスト ボックス 199"/>
        <xdr:cNvSpPr txBox="1"/>
      </xdr:nvSpPr>
      <xdr:spPr>
        <a:xfrm>
          <a:off x="2844800" y="1397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83445</xdr:rowOff>
    </xdr:from>
    <xdr:to>
      <xdr:col>3</xdr:col>
      <xdr:colOff>279400</xdr:colOff>
      <xdr:row>80</xdr:row>
      <xdr:rowOff>93053</xdr:rowOff>
    </xdr:to>
    <xdr:cxnSp macro="">
      <xdr:nvCxnSpPr>
        <xdr:cNvPr id="201" name="直線コネクタ 200"/>
        <xdr:cNvCxnSpPr/>
      </xdr:nvCxnSpPr>
      <xdr:spPr>
        <a:xfrm>
          <a:off x="1447800" y="13799445"/>
          <a:ext cx="889000" cy="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150940</xdr:rowOff>
    </xdr:from>
    <xdr:to>
      <xdr:col>3</xdr:col>
      <xdr:colOff>330200</xdr:colOff>
      <xdr:row>81</xdr:row>
      <xdr:rowOff>81090</xdr:rowOff>
    </xdr:to>
    <xdr:sp macro="" textlink="">
      <xdr:nvSpPr>
        <xdr:cNvPr id="202" name="フローチャート : 判断 201"/>
        <xdr:cNvSpPr/>
      </xdr:nvSpPr>
      <xdr:spPr>
        <a:xfrm>
          <a:off x="2286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65867</xdr:rowOff>
    </xdr:from>
    <xdr:ext cx="762000" cy="259045"/>
    <xdr:sp macro="" textlink="">
      <xdr:nvSpPr>
        <xdr:cNvPr id="203" name="テキスト ボックス 202"/>
        <xdr:cNvSpPr txBox="1"/>
      </xdr:nvSpPr>
      <xdr:spPr>
        <a:xfrm>
          <a:off x="1955800" y="1395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143661</xdr:rowOff>
    </xdr:from>
    <xdr:to>
      <xdr:col>2</xdr:col>
      <xdr:colOff>127000</xdr:colOff>
      <xdr:row>81</xdr:row>
      <xdr:rowOff>73811</xdr:rowOff>
    </xdr:to>
    <xdr:sp macro="" textlink="">
      <xdr:nvSpPr>
        <xdr:cNvPr id="204" name="フローチャート : 判断 203"/>
        <xdr:cNvSpPr/>
      </xdr:nvSpPr>
      <xdr:spPr>
        <a:xfrm>
          <a:off x="1397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58588</xdr:rowOff>
    </xdr:from>
    <xdr:ext cx="762000" cy="259045"/>
    <xdr:sp macro="" textlink="">
      <xdr:nvSpPr>
        <xdr:cNvPr id="205" name="テキスト ボックス 204"/>
        <xdr:cNvSpPr txBox="1"/>
      </xdr:nvSpPr>
      <xdr:spPr>
        <a:xfrm>
          <a:off x="1066800" y="139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57031</xdr:rowOff>
    </xdr:from>
    <xdr:to>
      <xdr:col>7</xdr:col>
      <xdr:colOff>203200</xdr:colOff>
      <xdr:row>80</xdr:row>
      <xdr:rowOff>158631</xdr:rowOff>
    </xdr:to>
    <xdr:sp macro="" textlink="">
      <xdr:nvSpPr>
        <xdr:cNvPr id="211" name="円/楕円 210"/>
        <xdr:cNvSpPr/>
      </xdr:nvSpPr>
      <xdr:spPr>
        <a:xfrm>
          <a:off x="4902200" y="1377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149758</xdr:rowOff>
    </xdr:from>
    <xdr:ext cx="762000" cy="259045"/>
    <xdr:sp macro="" textlink="">
      <xdr:nvSpPr>
        <xdr:cNvPr id="212" name="人件費・物件費等の状況該当値テキスト"/>
        <xdr:cNvSpPr txBox="1"/>
      </xdr:nvSpPr>
      <xdr:spPr>
        <a:xfrm>
          <a:off x="5041900" y="1369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88,133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41760</xdr:rowOff>
    </xdr:from>
    <xdr:to>
      <xdr:col>6</xdr:col>
      <xdr:colOff>50800</xdr:colOff>
      <xdr:row>80</xdr:row>
      <xdr:rowOff>143360</xdr:rowOff>
    </xdr:to>
    <xdr:sp macro="" textlink="">
      <xdr:nvSpPr>
        <xdr:cNvPr id="213" name="円/楕円 212"/>
        <xdr:cNvSpPr/>
      </xdr:nvSpPr>
      <xdr:spPr>
        <a:xfrm>
          <a:off x="4064000" y="137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153537</xdr:rowOff>
    </xdr:from>
    <xdr:ext cx="736600" cy="259045"/>
    <xdr:sp macro="" textlink="">
      <xdr:nvSpPr>
        <xdr:cNvPr id="214" name="テキスト ボックス 213"/>
        <xdr:cNvSpPr txBox="1"/>
      </xdr:nvSpPr>
      <xdr:spPr>
        <a:xfrm>
          <a:off x="3733800" y="1352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84,969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38184</xdr:rowOff>
    </xdr:from>
    <xdr:to>
      <xdr:col>4</xdr:col>
      <xdr:colOff>533400</xdr:colOff>
      <xdr:row>80</xdr:row>
      <xdr:rowOff>139784</xdr:rowOff>
    </xdr:to>
    <xdr:sp macro="" textlink="">
      <xdr:nvSpPr>
        <xdr:cNvPr id="215" name="円/楕円 214"/>
        <xdr:cNvSpPr/>
      </xdr:nvSpPr>
      <xdr:spPr>
        <a:xfrm>
          <a:off x="3175000" y="1375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149961</xdr:rowOff>
    </xdr:from>
    <xdr:ext cx="762000" cy="259045"/>
    <xdr:sp macro="" textlink="">
      <xdr:nvSpPr>
        <xdr:cNvPr id="216" name="テキスト ボックス 215"/>
        <xdr:cNvSpPr txBox="1"/>
      </xdr:nvSpPr>
      <xdr:spPr>
        <a:xfrm>
          <a:off x="2844800" y="1352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84,228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42253</xdr:rowOff>
    </xdr:from>
    <xdr:to>
      <xdr:col>3</xdr:col>
      <xdr:colOff>330200</xdr:colOff>
      <xdr:row>80</xdr:row>
      <xdr:rowOff>143853</xdr:rowOff>
    </xdr:to>
    <xdr:sp macro="" textlink="">
      <xdr:nvSpPr>
        <xdr:cNvPr id="217" name="円/楕円 216"/>
        <xdr:cNvSpPr/>
      </xdr:nvSpPr>
      <xdr:spPr>
        <a:xfrm>
          <a:off x="2286000" y="1375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154030</xdr:rowOff>
    </xdr:from>
    <xdr:ext cx="762000" cy="259045"/>
    <xdr:sp macro="" textlink="">
      <xdr:nvSpPr>
        <xdr:cNvPr id="218" name="テキスト ボックス 217"/>
        <xdr:cNvSpPr txBox="1"/>
      </xdr:nvSpPr>
      <xdr:spPr>
        <a:xfrm>
          <a:off x="1955800" y="135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85,071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32645</xdr:rowOff>
    </xdr:from>
    <xdr:to>
      <xdr:col>2</xdr:col>
      <xdr:colOff>127000</xdr:colOff>
      <xdr:row>80</xdr:row>
      <xdr:rowOff>134245</xdr:rowOff>
    </xdr:to>
    <xdr:sp macro="" textlink="">
      <xdr:nvSpPr>
        <xdr:cNvPr id="219" name="円/楕円 218"/>
        <xdr:cNvSpPr/>
      </xdr:nvSpPr>
      <xdr:spPr>
        <a:xfrm>
          <a:off x="1397000" y="13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144422</xdr:rowOff>
    </xdr:from>
    <xdr:ext cx="762000" cy="259045"/>
    <xdr:sp macro="" textlink="">
      <xdr:nvSpPr>
        <xdr:cNvPr id="220" name="テキスト ボックス 219"/>
        <xdr:cNvSpPr txBox="1"/>
      </xdr:nvSpPr>
      <xdr:spPr>
        <a:xfrm>
          <a:off x="1066800" y="1351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83,080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前年度と比較して</a:t>
          </a:r>
          <a:r>
            <a:rPr kumimoji="1" lang="en-US" altLang="ja-JP" sz="1100" b="0" i="0" u="none" strike="noStrike" kern="0" cap="none" spc="0" normalizeH="0" baseline="0" noProof="0">
              <a:ln>
                <a:noFill/>
              </a:ln>
              <a:solidFill>
                <a:prstClr val="black"/>
              </a:solidFill>
              <a:effectLst/>
              <a:uLnTx/>
              <a:uFillTx/>
              <a:latin typeface="+mn-lt"/>
              <a:ea typeface="+mn-ea"/>
              <a:cs typeface="+mn-cs"/>
            </a:rPr>
            <a:t>0.4</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ポイントの増となった</a:t>
          </a:r>
          <a:r>
            <a:rPr kumimoji="1" lang="ja-JP" altLang="en-US" sz="1100" b="0" i="0" u="none" strike="noStrike" kern="0" cap="none" spc="0" normalizeH="0" baseline="0" noProof="0">
              <a:ln>
                <a:noFill/>
              </a:ln>
              <a:solidFill>
                <a:prstClr val="black"/>
              </a:solidFill>
              <a:effectLst/>
              <a:uLnTx/>
              <a:uFillTx/>
              <a:latin typeface="+mn-lt"/>
              <a:ea typeface="+mn-ea"/>
              <a:cs typeface="+mn-cs"/>
            </a:rPr>
            <a:t>が、</a:t>
          </a: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類似団体平均及び全国市平均</a:t>
          </a:r>
          <a:r>
            <a:rPr kumimoji="1" lang="ja-JP" altLang="en-US" sz="1100" b="0" i="0" u="none" strike="noStrike" kern="0" cap="none" spc="0" normalizeH="0" baseline="0" noProof="0">
              <a:ln>
                <a:noFill/>
              </a:ln>
              <a:solidFill>
                <a:prstClr val="black"/>
              </a:solidFill>
              <a:effectLst/>
              <a:uLnTx/>
              <a:uFillTx/>
              <a:latin typeface="+mn-lt"/>
              <a:ea typeface="+mn-ea"/>
              <a:cs typeface="+mn-cs"/>
            </a:rPr>
            <a:t>よりも低い</a:t>
          </a:r>
          <a:r>
            <a:rPr kumimoji="1" lang="ja-JP" altLang="ja-JP" sz="1100" b="0" i="0" u="none" strike="noStrike" kern="0" cap="none" spc="0" normalizeH="0" baseline="0" noProof="0">
              <a:ln>
                <a:noFill/>
              </a:ln>
              <a:solidFill>
                <a:prstClr val="black"/>
              </a:solidFill>
              <a:effectLst/>
              <a:uLnTx/>
              <a:uFillTx/>
              <a:latin typeface="+mn-lt"/>
              <a:ea typeface="+mn-ea"/>
              <a:cs typeface="+mn-cs"/>
            </a:rPr>
            <a:t>状況である。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今後も適正な給与水準の維持に努めていく。</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47272</xdr:rowOff>
    </xdr:from>
    <xdr:to>
      <xdr:col>24</xdr:col>
      <xdr:colOff>558800</xdr:colOff>
      <xdr:row>86</xdr:row>
      <xdr:rowOff>74789</xdr:rowOff>
    </xdr:to>
    <xdr:cxnSp macro="">
      <xdr:nvCxnSpPr>
        <xdr:cNvPr id="249" name="直線コネクタ 248"/>
        <xdr:cNvCxnSpPr/>
      </xdr:nvCxnSpPr>
      <xdr:spPr>
        <a:xfrm flipV="1">
          <a:off x="17018000" y="13934722"/>
          <a:ext cx="0" cy="8847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46866</xdr:rowOff>
    </xdr:from>
    <xdr:ext cx="762000" cy="259045"/>
    <xdr:sp macro="" textlink="">
      <xdr:nvSpPr>
        <xdr:cNvPr id="250" name="給与水準   （国との比較）最小値テキスト"/>
        <xdr:cNvSpPr txBox="1"/>
      </xdr:nvSpPr>
      <xdr:spPr>
        <a:xfrm>
          <a:off x="17106900" y="1479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74789</xdr:rowOff>
    </xdr:from>
    <xdr:to>
      <xdr:col>24</xdr:col>
      <xdr:colOff>647700</xdr:colOff>
      <xdr:row>86</xdr:row>
      <xdr:rowOff>74789</xdr:rowOff>
    </xdr:to>
    <xdr:cxnSp macro="">
      <xdr:nvCxnSpPr>
        <xdr:cNvPr id="251" name="直線コネクタ 250"/>
        <xdr:cNvCxnSpPr/>
      </xdr:nvCxnSpPr>
      <xdr:spPr>
        <a:xfrm>
          <a:off x="16929100" y="1481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133649</xdr:rowOff>
    </xdr:from>
    <xdr:ext cx="762000" cy="259045"/>
    <xdr:sp macro="" textlink="">
      <xdr:nvSpPr>
        <xdr:cNvPr id="252"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24</xdr:col>
      <xdr:colOff>469900</xdr:colOff>
      <xdr:row>81</xdr:row>
      <xdr:rowOff>47272</xdr:rowOff>
    </xdr:from>
    <xdr:to>
      <xdr:col>24</xdr:col>
      <xdr:colOff>647700</xdr:colOff>
      <xdr:row>81</xdr:row>
      <xdr:rowOff>47272</xdr:rowOff>
    </xdr:to>
    <xdr:cxnSp macro="">
      <xdr:nvCxnSpPr>
        <xdr:cNvPr id="253" name="直線コネクタ 252"/>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165100</xdr:rowOff>
    </xdr:from>
    <xdr:to>
      <xdr:col>24</xdr:col>
      <xdr:colOff>558800</xdr:colOff>
      <xdr:row>81</xdr:row>
      <xdr:rowOff>47272</xdr:rowOff>
    </xdr:to>
    <xdr:cxnSp macro="">
      <xdr:nvCxnSpPr>
        <xdr:cNvPr id="254" name="直線コネクタ 253"/>
        <xdr:cNvCxnSpPr/>
      </xdr:nvCxnSpPr>
      <xdr:spPr>
        <a:xfrm>
          <a:off x="16179800" y="13881100"/>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108249</xdr:rowOff>
    </xdr:from>
    <xdr:ext cx="762000" cy="259045"/>
    <xdr:sp macro="" textlink="">
      <xdr:nvSpPr>
        <xdr:cNvPr id="255" name="給与水準   （国との比較）平均値テキスト"/>
        <xdr:cNvSpPr txBox="1"/>
      </xdr:nvSpPr>
      <xdr:spPr>
        <a:xfrm>
          <a:off x="17106900" y="1433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56" name="フローチャート : 判断 255"/>
        <xdr:cNvSpPr/>
      </xdr:nvSpPr>
      <xdr:spPr>
        <a:xfrm>
          <a:off x="169672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124884</xdr:rowOff>
    </xdr:from>
    <xdr:to>
      <xdr:col>23</xdr:col>
      <xdr:colOff>406400</xdr:colOff>
      <xdr:row>80</xdr:row>
      <xdr:rowOff>165100</xdr:rowOff>
    </xdr:to>
    <xdr:cxnSp macro="">
      <xdr:nvCxnSpPr>
        <xdr:cNvPr id="257" name="直線コネクタ 256"/>
        <xdr:cNvCxnSpPr/>
      </xdr:nvCxnSpPr>
      <xdr:spPr>
        <a:xfrm>
          <a:off x="15290800" y="138408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58" name="フローチャート : 判断 257"/>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59" name="テキスト ボックス 258"/>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124884</xdr:rowOff>
    </xdr:from>
    <xdr:to>
      <xdr:col>22</xdr:col>
      <xdr:colOff>203200</xdr:colOff>
      <xdr:row>81</xdr:row>
      <xdr:rowOff>74084</xdr:rowOff>
    </xdr:to>
    <xdr:cxnSp macro="">
      <xdr:nvCxnSpPr>
        <xdr:cNvPr id="260" name="直線コネクタ 259"/>
        <xdr:cNvCxnSpPr/>
      </xdr:nvCxnSpPr>
      <xdr:spPr>
        <a:xfrm flipV="1">
          <a:off x="14401800" y="138408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1" name="フローチャート : 判断 260"/>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2" name="テキスト ボックス 261"/>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74084</xdr:rowOff>
    </xdr:from>
    <xdr:to>
      <xdr:col>21</xdr:col>
      <xdr:colOff>0</xdr:colOff>
      <xdr:row>87</xdr:row>
      <xdr:rowOff>104422</xdr:rowOff>
    </xdr:to>
    <xdr:cxnSp macro="">
      <xdr:nvCxnSpPr>
        <xdr:cNvPr id="263" name="直線コネクタ 262"/>
        <xdr:cNvCxnSpPr/>
      </xdr:nvCxnSpPr>
      <xdr:spPr>
        <a:xfrm flipV="1">
          <a:off x="13512800" y="13961534"/>
          <a:ext cx="889000" cy="105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55739</xdr:rowOff>
    </xdr:from>
    <xdr:to>
      <xdr:col>21</xdr:col>
      <xdr:colOff>50800</xdr:colOff>
      <xdr:row>83</xdr:row>
      <xdr:rowOff>157339</xdr:rowOff>
    </xdr:to>
    <xdr:sp macro="" textlink="">
      <xdr:nvSpPr>
        <xdr:cNvPr id="264" name="フローチャート : 判断 263"/>
        <xdr:cNvSpPr/>
      </xdr:nvSpPr>
      <xdr:spPr>
        <a:xfrm>
          <a:off x="14351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142116</xdr:rowOff>
    </xdr:from>
    <xdr:ext cx="762000" cy="259045"/>
    <xdr:sp macro="" textlink="">
      <xdr:nvSpPr>
        <xdr:cNvPr id="265" name="テキスト ボックス 264"/>
        <xdr:cNvSpPr txBox="1"/>
      </xdr:nvSpPr>
      <xdr:spPr>
        <a:xfrm>
          <a:off x="140208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66" name="フローチャート : 判断 265"/>
        <xdr:cNvSpPr/>
      </xdr:nvSpPr>
      <xdr:spPr>
        <a:xfrm>
          <a:off x="13462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67" name="テキスト ボックス 266"/>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80</xdr:row>
      <xdr:rowOff>167922</xdr:rowOff>
    </xdr:from>
    <xdr:to>
      <xdr:col>24</xdr:col>
      <xdr:colOff>609600</xdr:colOff>
      <xdr:row>81</xdr:row>
      <xdr:rowOff>98072</xdr:rowOff>
    </xdr:to>
    <xdr:sp macro="" textlink="">
      <xdr:nvSpPr>
        <xdr:cNvPr id="273" name="円/楕円 272"/>
        <xdr:cNvSpPr/>
      </xdr:nvSpPr>
      <xdr:spPr>
        <a:xfrm>
          <a:off x="16967200" y="138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89199</xdr:rowOff>
    </xdr:from>
    <xdr:ext cx="762000" cy="259045"/>
    <xdr:sp macro="" textlink="">
      <xdr:nvSpPr>
        <xdr:cNvPr id="274" name="給与水準   （国との比較）該当値テキスト"/>
        <xdr:cNvSpPr txBox="1"/>
      </xdr:nvSpPr>
      <xdr:spPr>
        <a:xfrm>
          <a:off x="17106900" y="1380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114300</xdr:rowOff>
    </xdr:from>
    <xdr:to>
      <xdr:col>23</xdr:col>
      <xdr:colOff>457200</xdr:colOff>
      <xdr:row>81</xdr:row>
      <xdr:rowOff>44450</xdr:rowOff>
    </xdr:to>
    <xdr:sp macro="" textlink="">
      <xdr:nvSpPr>
        <xdr:cNvPr id="275" name="円/楕円 274"/>
        <xdr:cNvSpPr/>
      </xdr:nvSpPr>
      <xdr:spPr>
        <a:xfrm>
          <a:off x="1612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54627</xdr:rowOff>
    </xdr:from>
    <xdr:ext cx="736600" cy="259045"/>
    <xdr:sp macro="" textlink="">
      <xdr:nvSpPr>
        <xdr:cNvPr id="276" name="テキスト ボックス 275"/>
        <xdr:cNvSpPr txBox="1"/>
      </xdr:nvSpPr>
      <xdr:spPr>
        <a:xfrm>
          <a:off x="15798800" y="1359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74084</xdr:rowOff>
    </xdr:from>
    <xdr:to>
      <xdr:col>22</xdr:col>
      <xdr:colOff>254000</xdr:colOff>
      <xdr:row>81</xdr:row>
      <xdr:rowOff>4234</xdr:rowOff>
    </xdr:to>
    <xdr:sp macro="" textlink="">
      <xdr:nvSpPr>
        <xdr:cNvPr id="277" name="円/楕円 276"/>
        <xdr:cNvSpPr/>
      </xdr:nvSpPr>
      <xdr:spPr>
        <a:xfrm>
          <a:off x="15240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14411</xdr:rowOff>
    </xdr:from>
    <xdr:ext cx="762000" cy="259045"/>
    <xdr:sp macro="" textlink="">
      <xdr:nvSpPr>
        <xdr:cNvPr id="278" name="テキスト ボックス 277"/>
        <xdr:cNvSpPr txBox="1"/>
      </xdr:nvSpPr>
      <xdr:spPr>
        <a:xfrm>
          <a:off x="14909800" y="1355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23284</xdr:rowOff>
    </xdr:from>
    <xdr:to>
      <xdr:col>21</xdr:col>
      <xdr:colOff>50800</xdr:colOff>
      <xdr:row>81</xdr:row>
      <xdr:rowOff>124884</xdr:rowOff>
    </xdr:to>
    <xdr:sp macro="" textlink="">
      <xdr:nvSpPr>
        <xdr:cNvPr id="279" name="円/楕円 278"/>
        <xdr:cNvSpPr/>
      </xdr:nvSpPr>
      <xdr:spPr>
        <a:xfrm>
          <a:off x="14351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135061</xdr:rowOff>
    </xdr:from>
    <xdr:ext cx="762000" cy="259045"/>
    <xdr:sp macro="" textlink="">
      <xdr:nvSpPr>
        <xdr:cNvPr id="280" name="テキスト ボックス 279"/>
        <xdr:cNvSpPr txBox="1"/>
      </xdr:nvSpPr>
      <xdr:spPr>
        <a:xfrm>
          <a:off x="14020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53622</xdr:rowOff>
    </xdr:from>
    <xdr:to>
      <xdr:col>19</xdr:col>
      <xdr:colOff>533400</xdr:colOff>
      <xdr:row>87</xdr:row>
      <xdr:rowOff>155222</xdr:rowOff>
    </xdr:to>
    <xdr:sp macro="" textlink="">
      <xdr:nvSpPr>
        <xdr:cNvPr id="281" name="円/楕円 280"/>
        <xdr:cNvSpPr/>
      </xdr:nvSpPr>
      <xdr:spPr>
        <a:xfrm>
          <a:off x="13462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165399</xdr:rowOff>
    </xdr:from>
    <xdr:ext cx="762000" cy="259045"/>
    <xdr:sp macro="" textlink="">
      <xdr:nvSpPr>
        <xdr:cNvPr id="282" name="テキスト ボックス 281"/>
        <xdr:cNvSpPr txBox="1"/>
      </xdr:nvSpPr>
      <xdr:spPr>
        <a:xfrm>
          <a:off x="13131800" y="1473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合併効果により、類似団体平均、全国平均、埼玉県平均と比較していずれも下回っている状況である。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今後も退職者の補充を最低限に抑え</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職員数の削減を推進していくが、市民サービスの低下を招くことのないよう努めていく。</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140788</xdr:rowOff>
    </xdr:from>
    <xdr:to>
      <xdr:col>24</xdr:col>
      <xdr:colOff>558800</xdr:colOff>
      <xdr:row>66</xdr:row>
      <xdr:rowOff>141151</xdr:rowOff>
    </xdr:to>
    <xdr:cxnSp macro="">
      <xdr:nvCxnSpPr>
        <xdr:cNvPr id="314" name="直線コネクタ 313"/>
        <xdr:cNvCxnSpPr/>
      </xdr:nvCxnSpPr>
      <xdr:spPr>
        <a:xfrm flipV="1">
          <a:off x="17018000" y="10084888"/>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113228</xdr:rowOff>
    </xdr:from>
    <xdr:ext cx="762000" cy="259045"/>
    <xdr:sp macro="" textlink="">
      <xdr:nvSpPr>
        <xdr:cNvPr id="315"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66</xdr:row>
      <xdr:rowOff>141151</xdr:rowOff>
    </xdr:from>
    <xdr:to>
      <xdr:col>24</xdr:col>
      <xdr:colOff>647700</xdr:colOff>
      <xdr:row>66</xdr:row>
      <xdr:rowOff>141151</xdr:rowOff>
    </xdr:to>
    <xdr:cxnSp macro="">
      <xdr:nvCxnSpPr>
        <xdr:cNvPr id="316" name="直線コネクタ 315"/>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55715</xdr:rowOff>
    </xdr:from>
    <xdr:ext cx="762000" cy="259045"/>
    <xdr:sp macro="" textlink="">
      <xdr:nvSpPr>
        <xdr:cNvPr id="317"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24</xdr:col>
      <xdr:colOff>469900</xdr:colOff>
      <xdr:row>58</xdr:row>
      <xdr:rowOff>140788</xdr:rowOff>
    </xdr:from>
    <xdr:to>
      <xdr:col>24</xdr:col>
      <xdr:colOff>647700</xdr:colOff>
      <xdr:row>58</xdr:row>
      <xdr:rowOff>140788</xdr:rowOff>
    </xdr:to>
    <xdr:cxnSp macro="">
      <xdr:nvCxnSpPr>
        <xdr:cNvPr id="318" name="直線コネクタ 317"/>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56424</xdr:rowOff>
    </xdr:from>
    <xdr:to>
      <xdr:col>24</xdr:col>
      <xdr:colOff>558800</xdr:colOff>
      <xdr:row>60</xdr:row>
      <xdr:rowOff>63319</xdr:rowOff>
    </xdr:to>
    <xdr:cxnSp macro="">
      <xdr:nvCxnSpPr>
        <xdr:cNvPr id="319" name="直線コネクタ 318"/>
        <xdr:cNvCxnSpPr/>
      </xdr:nvCxnSpPr>
      <xdr:spPr>
        <a:xfrm flipV="1">
          <a:off x="16179800" y="10343424"/>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109600</xdr:rowOff>
    </xdr:from>
    <xdr:ext cx="762000" cy="259045"/>
    <xdr:sp macro="" textlink="">
      <xdr:nvSpPr>
        <xdr:cNvPr id="320" name="定員管理の状況平均値テキスト"/>
        <xdr:cNvSpPr txBox="1"/>
      </xdr:nvSpPr>
      <xdr:spPr>
        <a:xfrm>
          <a:off x="17106900" y="105680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137523</xdr:rowOff>
    </xdr:from>
    <xdr:to>
      <xdr:col>24</xdr:col>
      <xdr:colOff>609600</xdr:colOff>
      <xdr:row>62</xdr:row>
      <xdr:rowOff>67673</xdr:rowOff>
    </xdr:to>
    <xdr:sp macro="" textlink="">
      <xdr:nvSpPr>
        <xdr:cNvPr id="321" name="フローチャート : 判断 320"/>
        <xdr:cNvSpPr/>
      </xdr:nvSpPr>
      <xdr:spPr>
        <a:xfrm>
          <a:off x="169672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63319</xdr:rowOff>
    </xdr:from>
    <xdr:to>
      <xdr:col>23</xdr:col>
      <xdr:colOff>406400</xdr:colOff>
      <xdr:row>60</xdr:row>
      <xdr:rowOff>73660</xdr:rowOff>
    </xdr:to>
    <xdr:cxnSp macro="">
      <xdr:nvCxnSpPr>
        <xdr:cNvPr id="322" name="直線コネクタ 321"/>
        <xdr:cNvCxnSpPr/>
      </xdr:nvCxnSpPr>
      <xdr:spPr>
        <a:xfrm flipV="1">
          <a:off x="15290800" y="1035031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14333</xdr:rowOff>
    </xdr:from>
    <xdr:to>
      <xdr:col>23</xdr:col>
      <xdr:colOff>457200</xdr:colOff>
      <xdr:row>62</xdr:row>
      <xdr:rowOff>115933</xdr:rowOff>
    </xdr:to>
    <xdr:sp macro="" textlink="">
      <xdr:nvSpPr>
        <xdr:cNvPr id="323" name="フローチャート : 判断 322"/>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100710</xdr:rowOff>
    </xdr:from>
    <xdr:ext cx="736600" cy="259045"/>
    <xdr:sp macro="" textlink="">
      <xdr:nvSpPr>
        <xdr:cNvPr id="324" name="テキスト ボックス 323"/>
        <xdr:cNvSpPr txBox="1"/>
      </xdr:nvSpPr>
      <xdr:spPr>
        <a:xfrm>
          <a:off x="15798800" y="10730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73660</xdr:rowOff>
    </xdr:from>
    <xdr:to>
      <xdr:col>22</xdr:col>
      <xdr:colOff>203200</xdr:colOff>
      <xdr:row>60</xdr:row>
      <xdr:rowOff>97790</xdr:rowOff>
    </xdr:to>
    <xdr:cxnSp macro="">
      <xdr:nvCxnSpPr>
        <xdr:cNvPr id="325" name="直線コネクタ 324"/>
        <xdr:cNvCxnSpPr/>
      </xdr:nvCxnSpPr>
      <xdr:spPr>
        <a:xfrm flipV="1">
          <a:off x="14401800" y="103606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6" name="フローチャート : 判断 325"/>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52450</xdr:rowOff>
    </xdr:from>
    <xdr:ext cx="762000" cy="259045"/>
    <xdr:sp macro="" textlink="">
      <xdr:nvSpPr>
        <xdr:cNvPr id="327" name="テキスト ボックス 326"/>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97790</xdr:rowOff>
    </xdr:from>
    <xdr:to>
      <xdr:col>21</xdr:col>
      <xdr:colOff>0</xdr:colOff>
      <xdr:row>60</xdr:row>
      <xdr:rowOff>108131</xdr:rowOff>
    </xdr:to>
    <xdr:cxnSp macro="">
      <xdr:nvCxnSpPr>
        <xdr:cNvPr id="328" name="直線コネクタ 327"/>
        <xdr:cNvCxnSpPr/>
      </xdr:nvCxnSpPr>
      <xdr:spPr>
        <a:xfrm flipV="1">
          <a:off x="13512800" y="1038479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151312</xdr:rowOff>
    </xdr:from>
    <xdr:to>
      <xdr:col>21</xdr:col>
      <xdr:colOff>50800</xdr:colOff>
      <xdr:row>62</xdr:row>
      <xdr:rowOff>81462</xdr:rowOff>
    </xdr:to>
    <xdr:sp macro="" textlink="">
      <xdr:nvSpPr>
        <xdr:cNvPr id="329" name="フローチャート : 判断 328"/>
        <xdr:cNvSpPr/>
      </xdr:nvSpPr>
      <xdr:spPr>
        <a:xfrm>
          <a:off x="14351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66239</xdr:rowOff>
    </xdr:from>
    <xdr:ext cx="762000" cy="259045"/>
    <xdr:sp macro="" textlink="">
      <xdr:nvSpPr>
        <xdr:cNvPr id="330" name="テキスト ボックス 329"/>
        <xdr:cNvSpPr txBox="1"/>
      </xdr:nvSpPr>
      <xdr:spPr>
        <a:xfrm>
          <a:off x="14020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1" name="フローチャート : 判断 330"/>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80027</xdr:rowOff>
    </xdr:from>
    <xdr:ext cx="762000" cy="259045"/>
    <xdr:sp macro="" textlink="">
      <xdr:nvSpPr>
        <xdr:cNvPr id="332" name="テキスト ボックス 331"/>
        <xdr:cNvSpPr txBox="1"/>
      </xdr:nvSpPr>
      <xdr:spPr>
        <a:xfrm>
          <a:off x="13131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5624</xdr:rowOff>
    </xdr:from>
    <xdr:to>
      <xdr:col>24</xdr:col>
      <xdr:colOff>609600</xdr:colOff>
      <xdr:row>60</xdr:row>
      <xdr:rowOff>107224</xdr:rowOff>
    </xdr:to>
    <xdr:sp macro="" textlink="">
      <xdr:nvSpPr>
        <xdr:cNvPr id="338" name="円/楕円 337"/>
        <xdr:cNvSpPr/>
      </xdr:nvSpPr>
      <xdr:spPr>
        <a:xfrm>
          <a:off x="169672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22151</xdr:rowOff>
    </xdr:from>
    <xdr:ext cx="762000" cy="259045"/>
    <xdr:sp macro="" textlink="">
      <xdr:nvSpPr>
        <xdr:cNvPr id="339" name="定員管理の状況該当値テキスト"/>
        <xdr:cNvSpPr txBox="1"/>
      </xdr:nvSpPr>
      <xdr:spPr>
        <a:xfrm>
          <a:off x="17106900" y="1013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12519</xdr:rowOff>
    </xdr:from>
    <xdr:to>
      <xdr:col>23</xdr:col>
      <xdr:colOff>457200</xdr:colOff>
      <xdr:row>60</xdr:row>
      <xdr:rowOff>114119</xdr:rowOff>
    </xdr:to>
    <xdr:sp macro="" textlink="">
      <xdr:nvSpPr>
        <xdr:cNvPr id="340" name="円/楕円 339"/>
        <xdr:cNvSpPr/>
      </xdr:nvSpPr>
      <xdr:spPr>
        <a:xfrm>
          <a:off x="16129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124296</xdr:rowOff>
    </xdr:from>
    <xdr:ext cx="736600" cy="259045"/>
    <xdr:sp macro="" textlink="">
      <xdr:nvSpPr>
        <xdr:cNvPr id="341" name="テキスト ボックス 340"/>
        <xdr:cNvSpPr txBox="1"/>
      </xdr:nvSpPr>
      <xdr:spPr>
        <a:xfrm>
          <a:off x="15798800" y="1006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22860</xdr:rowOff>
    </xdr:from>
    <xdr:to>
      <xdr:col>22</xdr:col>
      <xdr:colOff>254000</xdr:colOff>
      <xdr:row>60</xdr:row>
      <xdr:rowOff>124460</xdr:rowOff>
    </xdr:to>
    <xdr:sp macro="" textlink="">
      <xdr:nvSpPr>
        <xdr:cNvPr id="342" name="円/楕円 341"/>
        <xdr:cNvSpPr/>
      </xdr:nvSpPr>
      <xdr:spPr>
        <a:xfrm>
          <a:off x="15240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134637</xdr:rowOff>
    </xdr:from>
    <xdr:ext cx="762000" cy="259045"/>
    <xdr:sp macro="" textlink="">
      <xdr:nvSpPr>
        <xdr:cNvPr id="343" name="テキスト ボックス 342"/>
        <xdr:cNvSpPr txBox="1"/>
      </xdr:nvSpPr>
      <xdr:spPr>
        <a:xfrm>
          <a:off x="14909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46990</xdr:rowOff>
    </xdr:from>
    <xdr:to>
      <xdr:col>21</xdr:col>
      <xdr:colOff>50800</xdr:colOff>
      <xdr:row>60</xdr:row>
      <xdr:rowOff>148590</xdr:rowOff>
    </xdr:to>
    <xdr:sp macro="" textlink="">
      <xdr:nvSpPr>
        <xdr:cNvPr id="344" name="円/楕円 343"/>
        <xdr:cNvSpPr/>
      </xdr:nvSpPr>
      <xdr:spPr>
        <a:xfrm>
          <a:off x="14351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158767</xdr:rowOff>
    </xdr:from>
    <xdr:ext cx="762000" cy="259045"/>
    <xdr:sp macro="" textlink="">
      <xdr:nvSpPr>
        <xdr:cNvPr id="345" name="テキスト ボックス 344"/>
        <xdr:cNvSpPr txBox="1"/>
      </xdr:nvSpPr>
      <xdr:spPr>
        <a:xfrm>
          <a:off x="14020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57331</xdr:rowOff>
    </xdr:from>
    <xdr:to>
      <xdr:col>19</xdr:col>
      <xdr:colOff>533400</xdr:colOff>
      <xdr:row>60</xdr:row>
      <xdr:rowOff>158931</xdr:rowOff>
    </xdr:to>
    <xdr:sp macro="" textlink="">
      <xdr:nvSpPr>
        <xdr:cNvPr id="346" name="円/楕円 345"/>
        <xdr:cNvSpPr/>
      </xdr:nvSpPr>
      <xdr:spPr>
        <a:xfrm>
          <a:off x="13462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169108</xdr:rowOff>
    </xdr:from>
    <xdr:ext cx="762000" cy="259045"/>
    <xdr:sp macro="" textlink="">
      <xdr:nvSpPr>
        <xdr:cNvPr id="347" name="テキスト ボックス 346"/>
        <xdr:cNvSpPr txBox="1"/>
      </xdr:nvSpPr>
      <xdr:spPr>
        <a:xfrm>
          <a:off x="13131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前年度と比較して</a:t>
          </a:r>
          <a:r>
            <a:rPr kumimoji="1" lang="en-US" altLang="ja-JP" sz="1100" b="0" i="0" u="none" strike="noStrike" kern="0" cap="none" spc="0" normalizeH="0" baseline="0" noProof="0">
              <a:ln>
                <a:noFill/>
              </a:ln>
              <a:solidFill>
                <a:prstClr val="black"/>
              </a:solidFill>
              <a:effectLst/>
              <a:uLnTx/>
              <a:uFillTx/>
              <a:latin typeface="+mn-lt"/>
              <a:ea typeface="+mn-ea"/>
              <a:cs typeface="+mn-cs"/>
            </a:rPr>
            <a:t>0.5</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ポイントの減少</a:t>
          </a:r>
          <a:r>
            <a:rPr kumimoji="1" lang="ja-JP" altLang="en-US" sz="1100" b="0" i="0" u="none" strike="noStrike" kern="0" cap="none" spc="0" normalizeH="0" baseline="0" noProof="0">
              <a:ln>
                <a:noFill/>
              </a:ln>
              <a:solidFill>
                <a:prstClr val="black"/>
              </a:solidFill>
              <a:effectLst/>
              <a:uLnTx/>
              <a:uFillTx/>
              <a:latin typeface="+mn-lt"/>
              <a:ea typeface="+mn-ea"/>
              <a:cs typeface="+mn-cs"/>
            </a:rPr>
            <a:t>（改善）</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となったが、類似団体平均、全国平均、埼玉県平均と比較するといずれも上回っている状況である。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指標は、</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en-US" sz="1100" b="0" i="0" u="none" strike="noStrike" kern="0" cap="none" spc="0" normalizeH="0" baseline="0" noProof="0">
              <a:ln>
                <a:noFill/>
              </a:ln>
              <a:solidFill>
                <a:prstClr val="black"/>
              </a:solidFill>
              <a:effectLst/>
              <a:uLnTx/>
              <a:uFillTx/>
              <a:latin typeface="+mn-lt"/>
              <a:ea typeface="+mn-ea"/>
              <a:cs typeface="+mn-cs"/>
            </a:rPr>
            <a:t>ヵ年平均のため、平成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26</a:t>
          </a:r>
          <a:r>
            <a:rPr kumimoji="1" lang="ja-JP" altLang="en-US" sz="1100" b="0" i="0" u="none" strike="noStrike" kern="0" cap="none" spc="0" normalizeH="0" baseline="0" noProof="0">
              <a:ln>
                <a:noFill/>
              </a:ln>
              <a:solidFill>
                <a:prstClr val="black"/>
              </a:solidFill>
              <a:effectLst/>
              <a:uLnTx/>
              <a:uFillTx/>
              <a:latin typeface="+mn-lt"/>
              <a:ea typeface="+mn-ea"/>
              <a:cs typeface="+mn-cs"/>
            </a:rPr>
            <a:t>年度と平成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28</a:t>
          </a:r>
          <a:r>
            <a:rPr kumimoji="1" lang="ja-JP" altLang="ja-JP" sz="1100" b="0" i="0" u="none" strike="noStrike" kern="0" cap="none" spc="0" normalizeH="0" baseline="0" noProof="0">
              <a:ln>
                <a:noFill/>
              </a:ln>
              <a:solidFill>
                <a:prstClr val="black"/>
              </a:solidFill>
              <a:effectLst/>
              <a:uLnTx/>
              <a:uFillTx/>
              <a:latin typeface="+mn-lt"/>
              <a:ea typeface="+mn-ea"/>
              <a:cs typeface="+mn-cs"/>
            </a:rPr>
            <a:t>年</a:t>
          </a:r>
          <a:r>
            <a:rPr kumimoji="1" lang="ja-JP" altLang="en-US" sz="1100" b="0" i="0" u="none" strike="noStrike" kern="0" cap="none" spc="0" normalizeH="0" baseline="0" noProof="0">
              <a:ln>
                <a:noFill/>
              </a:ln>
              <a:solidFill>
                <a:prstClr val="black"/>
              </a:solidFill>
              <a:effectLst/>
              <a:uLnTx/>
              <a:uFillTx/>
              <a:latin typeface="+mn-lt"/>
              <a:ea typeface="+mn-ea"/>
              <a:cs typeface="+mn-cs"/>
            </a:rPr>
            <a:t>度を比較すると、主に償還完了に伴う元利償還金の減少により、比率が改善して</a:t>
          </a:r>
          <a:r>
            <a:rPr kumimoji="1" lang="ja-JP" altLang="ja-JP" sz="1100" b="0" i="0" u="none" strike="noStrike" kern="0" cap="none" spc="0" normalizeH="0" baseline="0" noProof="0">
              <a:ln>
                <a:noFill/>
              </a:ln>
              <a:solidFill>
                <a:prstClr val="black"/>
              </a:solidFill>
              <a:effectLst/>
              <a:uLnTx/>
              <a:uFillTx/>
              <a:latin typeface="+mn-lt"/>
              <a:ea typeface="+mn-ea"/>
              <a:cs typeface="+mn-cs"/>
            </a:rPr>
            <a:t>いる</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今後</a:t>
          </a:r>
          <a:r>
            <a:rPr kumimoji="1" lang="ja-JP" altLang="en-US" sz="1100" b="0" i="0" u="none" strike="noStrike" kern="0" cap="none" spc="0" normalizeH="0" baseline="0" noProof="0">
              <a:ln>
                <a:noFill/>
              </a:ln>
              <a:solidFill>
                <a:prstClr val="black"/>
              </a:solidFill>
              <a:effectLst/>
              <a:uLnTx/>
              <a:uFillTx/>
              <a:latin typeface="+mn-lt"/>
              <a:ea typeface="+mn-ea"/>
              <a:cs typeface="+mn-cs"/>
            </a:rPr>
            <a:t>、市内全小・中学校の給食を賄うセンターの建設、及び市内全域のごみ処理を可能にする施設を整備する事業が控えていることから、地方</a:t>
          </a:r>
          <a:r>
            <a:rPr kumimoji="1" lang="ja-JP" altLang="ja-JP" sz="1100" b="0" i="0" u="none" strike="noStrike" kern="0" cap="none" spc="0" normalizeH="0" baseline="0" noProof="0">
              <a:ln>
                <a:noFill/>
              </a:ln>
              <a:solidFill>
                <a:prstClr val="black"/>
              </a:solidFill>
              <a:effectLst/>
              <a:uLnTx/>
              <a:uFillTx/>
              <a:latin typeface="+mn-lt"/>
              <a:ea typeface="+mn-ea"/>
              <a:cs typeface="+mn-cs"/>
            </a:rPr>
            <a:t>債の新規発行</a:t>
          </a:r>
          <a:r>
            <a:rPr kumimoji="1" lang="ja-JP" altLang="en-US" sz="1100" b="0" i="0" u="none" strike="noStrike" kern="0" cap="none" spc="0" normalizeH="0" baseline="0" noProof="0">
              <a:ln>
                <a:noFill/>
              </a:ln>
              <a:solidFill>
                <a:prstClr val="black"/>
              </a:solidFill>
              <a:effectLst/>
              <a:uLnTx/>
              <a:uFillTx/>
              <a:latin typeface="+mn-lt"/>
              <a:ea typeface="+mn-ea"/>
              <a:cs typeface="+mn-cs"/>
            </a:rPr>
            <a:t>を十分検証のうえ、</a:t>
          </a:r>
          <a:r>
            <a:rPr kumimoji="1" lang="ja-JP" altLang="ja-JP" sz="1100" b="0" i="0" u="none" strike="noStrike" kern="0" cap="none" spc="0" normalizeH="0" baseline="0" noProof="0">
              <a:ln>
                <a:noFill/>
              </a:ln>
              <a:solidFill>
                <a:prstClr val="black"/>
              </a:solidFill>
              <a:effectLst/>
              <a:uLnTx/>
              <a:uFillTx/>
              <a:latin typeface="+mn-lt"/>
              <a:ea typeface="+mn-ea"/>
              <a:cs typeface="+mn-cs"/>
            </a:rPr>
            <a:t>抑制に努めていく。</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146352</xdr:rowOff>
    </xdr:from>
    <xdr:to>
      <xdr:col>24</xdr:col>
      <xdr:colOff>558800</xdr:colOff>
      <xdr:row>45</xdr:row>
      <xdr:rowOff>108555</xdr:rowOff>
    </xdr:to>
    <xdr:cxnSp macro="">
      <xdr:nvCxnSpPr>
        <xdr:cNvPr id="377" name="直線コネクタ 376"/>
        <xdr:cNvCxnSpPr/>
      </xdr:nvCxnSpPr>
      <xdr:spPr>
        <a:xfrm flipV="1">
          <a:off x="17018000" y="6318552"/>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80632</xdr:rowOff>
    </xdr:from>
    <xdr:ext cx="762000" cy="259045"/>
    <xdr:sp macro="" textlink="">
      <xdr:nvSpPr>
        <xdr:cNvPr id="378"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24</xdr:col>
      <xdr:colOff>469900</xdr:colOff>
      <xdr:row>45</xdr:row>
      <xdr:rowOff>108555</xdr:rowOff>
    </xdr:from>
    <xdr:to>
      <xdr:col>24</xdr:col>
      <xdr:colOff>647700</xdr:colOff>
      <xdr:row>45</xdr:row>
      <xdr:rowOff>108555</xdr:rowOff>
    </xdr:to>
    <xdr:cxnSp macro="">
      <xdr:nvCxnSpPr>
        <xdr:cNvPr id="379" name="直線コネクタ 378"/>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61279</xdr:rowOff>
    </xdr:from>
    <xdr:ext cx="762000" cy="259045"/>
    <xdr:sp macro="" textlink="">
      <xdr:nvSpPr>
        <xdr:cNvPr id="380" name="公債費負担の状況最大値テキスト"/>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146352</xdr:rowOff>
    </xdr:from>
    <xdr:to>
      <xdr:col>24</xdr:col>
      <xdr:colOff>647700</xdr:colOff>
      <xdr:row>36</xdr:row>
      <xdr:rowOff>146352</xdr:rowOff>
    </xdr:to>
    <xdr:cxnSp macro="">
      <xdr:nvCxnSpPr>
        <xdr:cNvPr id="381" name="直線コネクタ 380"/>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163285</xdr:rowOff>
    </xdr:from>
    <xdr:to>
      <xdr:col>24</xdr:col>
      <xdr:colOff>558800</xdr:colOff>
      <xdr:row>43</xdr:row>
      <xdr:rowOff>49288</xdr:rowOff>
    </xdr:to>
    <xdr:cxnSp macro="">
      <xdr:nvCxnSpPr>
        <xdr:cNvPr id="382" name="直線コネクタ 381"/>
        <xdr:cNvCxnSpPr/>
      </xdr:nvCxnSpPr>
      <xdr:spPr>
        <a:xfrm flipV="1">
          <a:off x="16179800" y="7364185"/>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160762</xdr:rowOff>
    </xdr:from>
    <xdr:ext cx="762000" cy="259045"/>
    <xdr:sp macro="" textlink="">
      <xdr:nvSpPr>
        <xdr:cNvPr id="383"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84" name="フローチャート : 判断 383"/>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49288</xdr:rowOff>
    </xdr:from>
    <xdr:to>
      <xdr:col>23</xdr:col>
      <xdr:colOff>406400</xdr:colOff>
      <xdr:row>43</xdr:row>
      <xdr:rowOff>129722</xdr:rowOff>
    </xdr:to>
    <xdr:cxnSp macro="">
      <xdr:nvCxnSpPr>
        <xdr:cNvPr id="385" name="直線コネクタ 384"/>
        <xdr:cNvCxnSpPr/>
      </xdr:nvCxnSpPr>
      <xdr:spPr>
        <a:xfrm flipV="1">
          <a:off x="15290800" y="742163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110672</xdr:rowOff>
    </xdr:from>
    <xdr:to>
      <xdr:col>23</xdr:col>
      <xdr:colOff>457200</xdr:colOff>
      <xdr:row>41</xdr:row>
      <xdr:rowOff>40822</xdr:rowOff>
    </xdr:to>
    <xdr:sp macro="" textlink="">
      <xdr:nvSpPr>
        <xdr:cNvPr id="386" name="フローチャート : 判断 385"/>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50999</xdr:rowOff>
    </xdr:from>
    <xdr:ext cx="736600" cy="259045"/>
    <xdr:sp macro="" textlink="">
      <xdr:nvSpPr>
        <xdr:cNvPr id="387" name="テキスト ボックス 386"/>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129722</xdr:rowOff>
    </xdr:from>
    <xdr:to>
      <xdr:col>22</xdr:col>
      <xdr:colOff>203200</xdr:colOff>
      <xdr:row>44</xdr:row>
      <xdr:rowOff>4233</xdr:rowOff>
    </xdr:to>
    <xdr:cxnSp macro="">
      <xdr:nvCxnSpPr>
        <xdr:cNvPr id="388" name="直線コネクタ 387"/>
        <xdr:cNvCxnSpPr/>
      </xdr:nvCxnSpPr>
      <xdr:spPr>
        <a:xfrm flipV="1">
          <a:off x="14401800" y="750207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9" name="フローチャート : 判断 388"/>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96960</xdr:rowOff>
    </xdr:from>
    <xdr:ext cx="762000" cy="259045"/>
    <xdr:sp macro="" textlink="">
      <xdr:nvSpPr>
        <xdr:cNvPr id="390" name="テキスト ボックス 389"/>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4233</xdr:rowOff>
    </xdr:from>
    <xdr:to>
      <xdr:col>21</xdr:col>
      <xdr:colOff>0</xdr:colOff>
      <xdr:row>44</xdr:row>
      <xdr:rowOff>73176</xdr:rowOff>
    </xdr:to>
    <xdr:cxnSp macro="">
      <xdr:nvCxnSpPr>
        <xdr:cNvPr id="391" name="直線コネクタ 390"/>
        <xdr:cNvCxnSpPr/>
      </xdr:nvCxnSpPr>
      <xdr:spPr>
        <a:xfrm flipV="1">
          <a:off x="13512800" y="754803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2" name="フローチャート : 判断 391"/>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393" name="テキスト ボックス 392"/>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394" name="フローチャート : 判断 393"/>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109358</xdr:rowOff>
    </xdr:from>
    <xdr:ext cx="762000" cy="259045"/>
    <xdr:sp macro="" textlink="">
      <xdr:nvSpPr>
        <xdr:cNvPr id="395" name="テキスト ボックス 394"/>
        <xdr:cNvSpPr txBox="1"/>
      </xdr:nvSpPr>
      <xdr:spPr>
        <a:xfrm>
          <a:off x="13131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112485</xdr:rowOff>
    </xdr:from>
    <xdr:to>
      <xdr:col>24</xdr:col>
      <xdr:colOff>609600</xdr:colOff>
      <xdr:row>43</xdr:row>
      <xdr:rowOff>42635</xdr:rowOff>
    </xdr:to>
    <xdr:sp macro="" textlink="">
      <xdr:nvSpPr>
        <xdr:cNvPr id="401" name="円/楕円 400"/>
        <xdr:cNvSpPr/>
      </xdr:nvSpPr>
      <xdr:spPr>
        <a:xfrm>
          <a:off x="16967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84562</xdr:rowOff>
    </xdr:from>
    <xdr:ext cx="762000" cy="259045"/>
    <xdr:sp macro="" textlink="">
      <xdr:nvSpPr>
        <xdr:cNvPr id="402" name="公債費負担の状況該当値テキスト"/>
        <xdr:cNvSpPr txBox="1"/>
      </xdr:nvSpPr>
      <xdr:spPr>
        <a:xfrm>
          <a:off x="17106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169938</xdr:rowOff>
    </xdr:from>
    <xdr:to>
      <xdr:col>23</xdr:col>
      <xdr:colOff>457200</xdr:colOff>
      <xdr:row>43</xdr:row>
      <xdr:rowOff>100088</xdr:rowOff>
    </xdr:to>
    <xdr:sp macro="" textlink="">
      <xdr:nvSpPr>
        <xdr:cNvPr id="403" name="円/楕円 402"/>
        <xdr:cNvSpPr/>
      </xdr:nvSpPr>
      <xdr:spPr>
        <a:xfrm>
          <a:off x="16129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84865</xdr:rowOff>
    </xdr:from>
    <xdr:ext cx="736600" cy="259045"/>
    <xdr:sp macro="" textlink="">
      <xdr:nvSpPr>
        <xdr:cNvPr id="404" name="テキスト ボックス 403"/>
        <xdr:cNvSpPr txBox="1"/>
      </xdr:nvSpPr>
      <xdr:spPr>
        <a:xfrm>
          <a:off x="15798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78922</xdr:rowOff>
    </xdr:from>
    <xdr:to>
      <xdr:col>22</xdr:col>
      <xdr:colOff>254000</xdr:colOff>
      <xdr:row>44</xdr:row>
      <xdr:rowOff>9072</xdr:rowOff>
    </xdr:to>
    <xdr:sp macro="" textlink="">
      <xdr:nvSpPr>
        <xdr:cNvPr id="405" name="円/楕円 404"/>
        <xdr:cNvSpPr/>
      </xdr:nvSpPr>
      <xdr:spPr>
        <a:xfrm>
          <a:off x="15240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165299</xdr:rowOff>
    </xdr:from>
    <xdr:ext cx="762000" cy="259045"/>
    <xdr:sp macro="" textlink="">
      <xdr:nvSpPr>
        <xdr:cNvPr id="406" name="テキスト ボックス 405"/>
        <xdr:cNvSpPr txBox="1"/>
      </xdr:nvSpPr>
      <xdr:spPr>
        <a:xfrm>
          <a:off x="14909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124883</xdr:rowOff>
    </xdr:from>
    <xdr:to>
      <xdr:col>21</xdr:col>
      <xdr:colOff>50800</xdr:colOff>
      <xdr:row>44</xdr:row>
      <xdr:rowOff>55033</xdr:rowOff>
    </xdr:to>
    <xdr:sp macro="" textlink="">
      <xdr:nvSpPr>
        <xdr:cNvPr id="407" name="円/楕円 406"/>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39810</xdr:rowOff>
    </xdr:from>
    <xdr:ext cx="762000" cy="259045"/>
    <xdr:sp macro="" textlink="">
      <xdr:nvSpPr>
        <xdr:cNvPr id="408" name="テキスト ボックス 407"/>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22376</xdr:rowOff>
    </xdr:from>
    <xdr:to>
      <xdr:col>19</xdr:col>
      <xdr:colOff>533400</xdr:colOff>
      <xdr:row>44</xdr:row>
      <xdr:rowOff>123976</xdr:rowOff>
    </xdr:to>
    <xdr:sp macro="" textlink="">
      <xdr:nvSpPr>
        <xdr:cNvPr id="409" name="円/楕円 408"/>
        <xdr:cNvSpPr/>
      </xdr:nvSpPr>
      <xdr:spPr>
        <a:xfrm>
          <a:off x="13462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108753</xdr:rowOff>
    </xdr:from>
    <xdr:ext cx="762000" cy="259045"/>
    <xdr:sp macro="" textlink="">
      <xdr:nvSpPr>
        <xdr:cNvPr id="410" name="テキスト ボックス 409"/>
        <xdr:cNvSpPr txBox="1"/>
      </xdr:nvSpPr>
      <xdr:spPr>
        <a:xfrm>
          <a:off x="13131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前年度と比較して</a:t>
          </a:r>
          <a:r>
            <a:rPr kumimoji="1" lang="en-US" altLang="ja-JP" sz="1100" b="0" i="0" u="none" strike="noStrike" kern="0" cap="none" spc="0" normalizeH="0" baseline="0" noProof="0">
              <a:ln>
                <a:noFill/>
              </a:ln>
              <a:solidFill>
                <a:prstClr val="black"/>
              </a:solidFill>
              <a:effectLst/>
              <a:uLnTx/>
              <a:uFillTx/>
              <a:latin typeface="+mn-lt"/>
              <a:ea typeface="+mn-ea"/>
              <a:cs typeface="+mn-cs"/>
            </a:rPr>
            <a:t>9.4</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ポイントの減少</a:t>
          </a:r>
          <a:r>
            <a:rPr kumimoji="1" lang="ja-JP" altLang="en-US" sz="1100" b="0" i="0" u="none" strike="noStrike" kern="0" cap="none" spc="0" normalizeH="0" baseline="0" noProof="0">
              <a:ln>
                <a:noFill/>
              </a:ln>
              <a:solidFill>
                <a:prstClr val="black"/>
              </a:solidFill>
              <a:effectLst/>
              <a:uLnTx/>
              <a:uFillTx/>
              <a:latin typeface="+mn-lt"/>
              <a:ea typeface="+mn-ea"/>
              <a:cs typeface="+mn-cs"/>
            </a:rPr>
            <a:t>（改善）</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となったが、依然として類似団体平均、全国</a:t>
          </a: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平均、埼玉県平均と比べていずれも高い状況である。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今後も地方債現在高の減少</a:t>
          </a:r>
          <a:r>
            <a:rPr kumimoji="1" lang="ja-JP" altLang="en-US" sz="1100" b="0" i="0" u="none" strike="noStrike" kern="0" cap="none" spc="0" normalizeH="0" baseline="0" noProof="0">
              <a:ln>
                <a:noFill/>
              </a:ln>
              <a:solidFill>
                <a:prstClr val="black"/>
              </a:solidFill>
              <a:effectLst/>
              <a:uLnTx/>
              <a:uFillTx/>
              <a:latin typeface="+mn-lt"/>
              <a:ea typeface="+mn-ea"/>
              <a:cs typeface="+mn-cs"/>
            </a:rPr>
            <a:t>に努めるとともに、充当可能財源等である基金残高の確保、及び地方債発行額の総額抑制と並行して、基準財政需要額に算入される地方債の活用を念頭に置き、指標の更なる減少（改善）に取り組んでいく。</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93486</xdr:rowOff>
    </xdr:to>
    <xdr:cxnSp macro="">
      <xdr:nvCxnSpPr>
        <xdr:cNvPr id="439" name="直線コネクタ 438"/>
        <xdr:cNvCxnSpPr/>
      </xdr:nvCxnSpPr>
      <xdr:spPr>
        <a:xfrm flipV="1">
          <a:off x="17018000" y="2370667"/>
          <a:ext cx="0" cy="1494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65563</xdr:rowOff>
    </xdr:from>
    <xdr:ext cx="762000" cy="259045"/>
    <xdr:sp macro="" textlink="">
      <xdr:nvSpPr>
        <xdr:cNvPr id="440" name="将来負担の状況最小値テキスト"/>
        <xdr:cNvSpPr txBox="1"/>
      </xdr:nvSpPr>
      <xdr:spPr>
        <a:xfrm>
          <a:off x="17106900" y="383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111.5</a:t>
          </a:r>
          <a:endParaRPr kumimoji="1" lang="ja-JP" altLang="en-US" sz="1000" b="1">
            <a:latin typeface="ＭＳ Ｐゴシック"/>
          </a:endParaRPr>
        </a:p>
      </xdr:txBody>
    </xdr:sp>
    <xdr:clientData/>
  </xdr:oneCellAnchor>
  <xdr:twoCellAnchor>
    <xdr:from>
      <xdr:col>24</xdr:col>
      <xdr:colOff>469900</xdr:colOff>
      <xdr:row>22</xdr:row>
      <xdr:rowOff>93486</xdr:rowOff>
    </xdr:from>
    <xdr:to>
      <xdr:col>24</xdr:col>
      <xdr:colOff>647700</xdr:colOff>
      <xdr:row>22</xdr:row>
      <xdr:rowOff>93486</xdr:rowOff>
    </xdr:to>
    <xdr:cxnSp macro="">
      <xdr:nvCxnSpPr>
        <xdr:cNvPr id="441" name="直線コネクタ 440"/>
        <xdr:cNvCxnSpPr/>
      </xdr:nvCxnSpPr>
      <xdr:spPr>
        <a:xfrm>
          <a:off x="16929100" y="386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170392</xdr:rowOff>
    </xdr:from>
    <xdr:to>
      <xdr:col>24</xdr:col>
      <xdr:colOff>558800</xdr:colOff>
      <xdr:row>17</xdr:row>
      <xdr:rowOff>124954</xdr:rowOff>
    </xdr:to>
    <xdr:cxnSp macro="">
      <xdr:nvCxnSpPr>
        <xdr:cNvPr id="444" name="直線コネクタ 443"/>
        <xdr:cNvCxnSpPr/>
      </xdr:nvCxnSpPr>
      <xdr:spPr>
        <a:xfrm flipV="1">
          <a:off x="16179800" y="2913592"/>
          <a:ext cx="838200" cy="12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158626</xdr:rowOff>
    </xdr:from>
    <xdr:ext cx="762000" cy="259045"/>
    <xdr:sp macro="" textlink="">
      <xdr:nvSpPr>
        <xdr:cNvPr id="445" name="将来負担の状況平均値テキスト"/>
        <xdr:cNvSpPr txBox="1"/>
      </xdr:nvSpPr>
      <xdr:spPr>
        <a:xfrm>
          <a:off x="17106900" y="2387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142099</xdr:rowOff>
    </xdr:from>
    <xdr:to>
      <xdr:col>24</xdr:col>
      <xdr:colOff>609600</xdr:colOff>
      <xdr:row>15</xdr:row>
      <xdr:rowOff>72249</xdr:rowOff>
    </xdr:to>
    <xdr:sp macro="" textlink="">
      <xdr:nvSpPr>
        <xdr:cNvPr id="446" name="フローチャート : 判断 445"/>
        <xdr:cNvSpPr/>
      </xdr:nvSpPr>
      <xdr:spPr>
        <a:xfrm>
          <a:off x="169672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124954</xdr:rowOff>
    </xdr:from>
    <xdr:to>
      <xdr:col>23</xdr:col>
      <xdr:colOff>406400</xdr:colOff>
      <xdr:row>17</xdr:row>
      <xdr:rowOff>146403</xdr:rowOff>
    </xdr:to>
    <xdr:cxnSp macro="">
      <xdr:nvCxnSpPr>
        <xdr:cNvPr id="447" name="直線コネクタ 446"/>
        <xdr:cNvCxnSpPr/>
      </xdr:nvCxnSpPr>
      <xdr:spPr>
        <a:xfrm flipV="1">
          <a:off x="15290800" y="3039604"/>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88618</xdr:rowOff>
    </xdr:from>
    <xdr:to>
      <xdr:col>23</xdr:col>
      <xdr:colOff>457200</xdr:colOff>
      <xdr:row>16</xdr:row>
      <xdr:rowOff>18768</xdr:rowOff>
    </xdr:to>
    <xdr:sp macro="" textlink="">
      <xdr:nvSpPr>
        <xdr:cNvPr id="448" name="フローチャート : 判断 447"/>
        <xdr:cNvSpPr/>
      </xdr:nvSpPr>
      <xdr:spPr>
        <a:xfrm>
          <a:off x="16129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28945</xdr:rowOff>
    </xdr:from>
    <xdr:ext cx="736600" cy="259045"/>
    <xdr:sp macro="" textlink="">
      <xdr:nvSpPr>
        <xdr:cNvPr id="449" name="テキスト ボックス 448"/>
        <xdr:cNvSpPr txBox="1"/>
      </xdr:nvSpPr>
      <xdr:spPr>
        <a:xfrm>
          <a:off x="15798800" y="242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146403</xdr:rowOff>
    </xdr:from>
    <xdr:to>
      <xdr:col>22</xdr:col>
      <xdr:colOff>203200</xdr:colOff>
      <xdr:row>19</xdr:row>
      <xdr:rowOff>15311</xdr:rowOff>
    </xdr:to>
    <xdr:cxnSp macro="">
      <xdr:nvCxnSpPr>
        <xdr:cNvPr id="450" name="直線コネクタ 449"/>
        <xdr:cNvCxnSpPr/>
      </xdr:nvCxnSpPr>
      <xdr:spPr>
        <a:xfrm flipV="1">
          <a:off x="14401800" y="3061053"/>
          <a:ext cx="889000" cy="21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156986</xdr:rowOff>
    </xdr:from>
    <xdr:to>
      <xdr:col>22</xdr:col>
      <xdr:colOff>254000</xdr:colOff>
      <xdr:row>16</xdr:row>
      <xdr:rowOff>87136</xdr:rowOff>
    </xdr:to>
    <xdr:sp macro="" textlink="">
      <xdr:nvSpPr>
        <xdr:cNvPr id="451" name="フローチャート : 判断 450"/>
        <xdr:cNvSpPr/>
      </xdr:nvSpPr>
      <xdr:spPr>
        <a:xfrm>
          <a:off x="15240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97313</xdr:rowOff>
    </xdr:from>
    <xdr:ext cx="762000" cy="259045"/>
    <xdr:sp macro="" textlink="">
      <xdr:nvSpPr>
        <xdr:cNvPr id="452" name="テキスト ボックス 451"/>
        <xdr:cNvSpPr txBox="1"/>
      </xdr:nvSpPr>
      <xdr:spPr>
        <a:xfrm>
          <a:off x="14909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15311</xdr:rowOff>
    </xdr:from>
    <xdr:to>
      <xdr:col>21</xdr:col>
      <xdr:colOff>0</xdr:colOff>
      <xdr:row>20</xdr:row>
      <xdr:rowOff>120015</xdr:rowOff>
    </xdr:to>
    <xdr:cxnSp macro="">
      <xdr:nvCxnSpPr>
        <xdr:cNvPr id="453" name="直線コネクタ 452"/>
        <xdr:cNvCxnSpPr/>
      </xdr:nvCxnSpPr>
      <xdr:spPr>
        <a:xfrm flipV="1">
          <a:off x="13512800" y="3272861"/>
          <a:ext cx="889000" cy="27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13688</xdr:rowOff>
    </xdr:from>
    <xdr:to>
      <xdr:col>21</xdr:col>
      <xdr:colOff>50800</xdr:colOff>
      <xdr:row>16</xdr:row>
      <xdr:rowOff>115288</xdr:rowOff>
    </xdr:to>
    <xdr:sp macro="" textlink="">
      <xdr:nvSpPr>
        <xdr:cNvPr id="454" name="フローチャート : 判断 453"/>
        <xdr:cNvSpPr/>
      </xdr:nvSpPr>
      <xdr:spPr>
        <a:xfrm>
          <a:off x="14351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125465</xdr:rowOff>
    </xdr:from>
    <xdr:ext cx="762000" cy="259045"/>
    <xdr:sp macro="" textlink="">
      <xdr:nvSpPr>
        <xdr:cNvPr id="455" name="テキスト ボックス 454"/>
        <xdr:cNvSpPr txBox="1"/>
      </xdr:nvSpPr>
      <xdr:spPr>
        <a:xfrm>
          <a:off x="14020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139700</xdr:rowOff>
    </xdr:from>
    <xdr:to>
      <xdr:col>19</xdr:col>
      <xdr:colOff>533400</xdr:colOff>
      <xdr:row>17</xdr:row>
      <xdr:rowOff>69850</xdr:rowOff>
    </xdr:to>
    <xdr:sp macro="" textlink="">
      <xdr:nvSpPr>
        <xdr:cNvPr id="456" name="フローチャート : 判断 455"/>
        <xdr:cNvSpPr/>
      </xdr:nvSpPr>
      <xdr:spPr>
        <a:xfrm>
          <a:off x="13462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80027</xdr:rowOff>
    </xdr:from>
    <xdr:ext cx="762000" cy="259045"/>
    <xdr:sp macro="" textlink="">
      <xdr:nvSpPr>
        <xdr:cNvPr id="457" name="テキスト ボックス 456"/>
        <xdr:cNvSpPr txBox="1"/>
      </xdr:nvSpPr>
      <xdr:spPr>
        <a:xfrm>
          <a:off x="13131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119592</xdr:rowOff>
    </xdr:from>
    <xdr:to>
      <xdr:col>24</xdr:col>
      <xdr:colOff>609600</xdr:colOff>
      <xdr:row>17</xdr:row>
      <xdr:rowOff>49742</xdr:rowOff>
    </xdr:to>
    <xdr:sp macro="" textlink="">
      <xdr:nvSpPr>
        <xdr:cNvPr id="463" name="円/楕円 462"/>
        <xdr:cNvSpPr/>
      </xdr:nvSpPr>
      <xdr:spPr>
        <a:xfrm>
          <a:off x="16967200" y="286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91669</xdr:rowOff>
    </xdr:from>
    <xdr:ext cx="762000" cy="259045"/>
    <xdr:sp macro="" textlink="">
      <xdr:nvSpPr>
        <xdr:cNvPr id="464" name="将来負担の状況該当値テキスト"/>
        <xdr:cNvSpPr txBox="1"/>
      </xdr:nvSpPr>
      <xdr:spPr>
        <a:xfrm>
          <a:off x="17106900" y="283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74154</xdr:rowOff>
    </xdr:from>
    <xdr:to>
      <xdr:col>23</xdr:col>
      <xdr:colOff>457200</xdr:colOff>
      <xdr:row>18</xdr:row>
      <xdr:rowOff>4304</xdr:rowOff>
    </xdr:to>
    <xdr:sp macro="" textlink="">
      <xdr:nvSpPr>
        <xdr:cNvPr id="465" name="円/楕円 464"/>
        <xdr:cNvSpPr/>
      </xdr:nvSpPr>
      <xdr:spPr>
        <a:xfrm>
          <a:off x="16129000" y="298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160531</xdr:rowOff>
    </xdr:from>
    <xdr:ext cx="736600" cy="259045"/>
    <xdr:sp macro="" textlink="">
      <xdr:nvSpPr>
        <xdr:cNvPr id="466" name="テキスト ボックス 465"/>
        <xdr:cNvSpPr txBox="1"/>
      </xdr:nvSpPr>
      <xdr:spPr>
        <a:xfrm>
          <a:off x="15798800" y="3075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95603</xdr:rowOff>
    </xdr:from>
    <xdr:to>
      <xdr:col>22</xdr:col>
      <xdr:colOff>254000</xdr:colOff>
      <xdr:row>18</xdr:row>
      <xdr:rowOff>25753</xdr:rowOff>
    </xdr:to>
    <xdr:sp macro="" textlink="">
      <xdr:nvSpPr>
        <xdr:cNvPr id="467" name="円/楕円 466"/>
        <xdr:cNvSpPr/>
      </xdr:nvSpPr>
      <xdr:spPr>
        <a:xfrm>
          <a:off x="15240000" y="301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10530</xdr:rowOff>
    </xdr:from>
    <xdr:ext cx="762000" cy="259045"/>
    <xdr:sp macro="" textlink="">
      <xdr:nvSpPr>
        <xdr:cNvPr id="468" name="テキスト ボックス 467"/>
        <xdr:cNvSpPr txBox="1"/>
      </xdr:nvSpPr>
      <xdr:spPr>
        <a:xfrm>
          <a:off x="14909800" y="309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135960</xdr:rowOff>
    </xdr:from>
    <xdr:to>
      <xdr:col>21</xdr:col>
      <xdr:colOff>50800</xdr:colOff>
      <xdr:row>19</xdr:row>
      <xdr:rowOff>66111</xdr:rowOff>
    </xdr:to>
    <xdr:sp macro="" textlink="">
      <xdr:nvSpPr>
        <xdr:cNvPr id="469" name="円/楕円 468"/>
        <xdr:cNvSpPr/>
      </xdr:nvSpPr>
      <xdr:spPr>
        <a:xfrm>
          <a:off x="14351000" y="32220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50888</xdr:rowOff>
    </xdr:from>
    <xdr:ext cx="762000" cy="259045"/>
    <xdr:sp macro="" textlink="">
      <xdr:nvSpPr>
        <xdr:cNvPr id="470" name="テキスト ボックス 469"/>
        <xdr:cNvSpPr txBox="1"/>
      </xdr:nvSpPr>
      <xdr:spPr>
        <a:xfrm>
          <a:off x="14020800" y="330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69215</xdr:rowOff>
    </xdr:from>
    <xdr:to>
      <xdr:col>19</xdr:col>
      <xdr:colOff>533400</xdr:colOff>
      <xdr:row>20</xdr:row>
      <xdr:rowOff>170815</xdr:rowOff>
    </xdr:to>
    <xdr:sp macro="" textlink="">
      <xdr:nvSpPr>
        <xdr:cNvPr id="471" name="円/楕円 470"/>
        <xdr:cNvSpPr/>
      </xdr:nvSpPr>
      <xdr:spPr>
        <a:xfrm>
          <a:off x="13462000" y="34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155592</xdr:rowOff>
    </xdr:from>
    <xdr:ext cx="762000" cy="259045"/>
    <xdr:sp macro="" textlink="">
      <xdr:nvSpPr>
        <xdr:cNvPr id="472" name="テキスト ボックス 471"/>
        <xdr:cNvSpPr txBox="1"/>
      </xdr:nvSpPr>
      <xdr:spPr>
        <a:xfrm>
          <a:off x="13131800" y="358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埼玉県久喜市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154,241
152,001
82.41
51,716,916
47,235,137
2,316,445
30,469,708
47,005,789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40.5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人件費については、</a:t>
          </a:r>
          <a:r>
            <a:rPr kumimoji="1" lang="ja-JP" altLang="ja-JP" sz="1100">
              <a:solidFill>
                <a:schemeClr val="dk1"/>
              </a:solidFill>
              <a:effectLst/>
              <a:latin typeface="+mn-lt"/>
              <a:ea typeface="+mn-ea"/>
              <a:cs typeface="+mn-cs"/>
            </a:rPr>
            <a:t>合併効果による職員数の減等により例年減少傾向であった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しかし、</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年度は類似団体平均、全国平均、埼玉県平均よりも低い状況である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ポイントの増加となった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要因として、地域手当支給率</a:t>
          </a:r>
          <a:r>
            <a:rPr lang="ja-JP" altLang="en-US" sz="1100">
              <a:solidFill>
                <a:schemeClr val="dk1"/>
              </a:solidFill>
              <a:effectLst/>
              <a:latin typeface="+mn-lt"/>
              <a:ea typeface="+mn-ea"/>
              <a:cs typeface="+mn-cs"/>
            </a:rPr>
            <a:t>を</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％から</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％へ変更</a:t>
          </a:r>
          <a:r>
            <a:rPr lang="ja-JP" altLang="en-US" sz="1100">
              <a:solidFill>
                <a:schemeClr val="dk1"/>
              </a:solidFill>
              <a:effectLst/>
              <a:latin typeface="+mn-lt"/>
              <a:ea typeface="+mn-ea"/>
              <a:cs typeface="+mn-cs"/>
            </a:rPr>
            <a:t>したことや</a:t>
          </a:r>
          <a:r>
            <a:rPr lang="ja-JP" altLang="ja-JP" sz="1100">
              <a:solidFill>
                <a:schemeClr val="dk1"/>
              </a:solidFill>
              <a:effectLst/>
              <a:latin typeface="+mn-lt"/>
              <a:ea typeface="+mn-ea"/>
              <a:cs typeface="+mn-cs"/>
            </a:rPr>
            <a:t>時間外勤務手当、期末勤勉手当の増加が挙げられる</a:t>
          </a:r>
          <a:r>
            <a:rPr lang="ja-JP" altLang="en-US" sz="1100">
              <a:solidFill>
                <a:schemeClr val="dk1"/>
              </a:solidFill>
              <a:effectLst/>
              <a:latin typeface="+mn-lt"/>
              <a:ea typeface="+mn-ea"/>
              <a:cs typeface="+mn-cs"/>
            </a:rPr>
            <a:t>。</a:t>
          </a:r>
          <a:endParaRPr lang="ja-JP" altLang="ja-JP" sz="1100">
            <a:effectLst/>
          </a:endParaRPr>
        </a:p>
        <a:p>
          <a:r>
            <a:rPr kumimoji="1" lang="ja-JP" altLang="ja-JP" sz="1100">
              <a:solidFill>
                <a:schemeClr val="dk1"/>
              </a:solidFill>
              <a:effectLst/>
              <a:latin typeface="+mn-lt"/>
              <a:ea typeface="+mn-ea"/>
              <a:cs typeface="+mn-cs"/>
            </a:rPr>
            <a:t>　今後も市民サービスの低下を招くことのないようにしながらも、職員定員数の適正管理に努めていく。</a:t>
          </a:r>
          <a:endParaRPr lang="ja-JP" altLang="ja-JP" sz="11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3" name="直線コネクタ 62"/>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6"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7" name="直線コネクタ 66"/>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170543</xdr:rowOff>
    </xdr:from>
    <xdr:to>
      <xdr:col>7</xdr:col>
      <xdr:colOff>15875</xdr:colOff>
      <xdr:row>35</xdr:row>
      <xdr:rowOff>20864</xdr:rowOff>
    </xdr:to>
    <xdr:cxnSp macro="">
      <xdr:nvCxnSpPr>
        <xdr:cNvPr id="68" name="直線コネクタ 67"/>
        <xdr:cNvCxnSpPr/>
      </xdr:nvCxnSpPr>
      <xdr:spPr>
        <a:xfrm>
          <a:off x="3987800" y="59998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34670</xdr:rowOff>
    </xdr:from>
    <xdr:ext cx="762000" cy="259045"/>
    <xdr:sp macro="" textlink="">
      <xdr:nvSpPr>
        <xdr:cNvPr id="69" name="人件費平均値テキスト"/>
        <xdr:cNvSpPr txBox="1"/>
      </xdr:nvSpPr>
      <xdr:spPr>
        <a:xfrm>
          <a:off x="4914900" y="6378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62593</xdr:rowOff>
    </xdr:from>
    <xdr:to>
      <xdr:col>7</xdr:col>
      <xdr:colOff>66675</xdr:colOff>
      <xdr:row>37</xdr:row>
      <xdr:rowOff>164193</xdr:rowOff>
    </xdr:to>
    <xdr:sp macro="" textlink="">
      <xdr:nvSpPr>
        <xdr:cNvPr id="70" name="フローチャート : 判断 69"/>
        <xdr:cNvSpPr/>
      </xdr:nvSpPr>
      <xdr:spPr>
        <a:xfrm>
          <a:off x="47752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170543</xdr:rowOff>
    </xdr:from>
    <xdr:to>
      <xdr:col>5</xdr:col>
      <xdr:colOff>549275</xdr:colOff>
      <xdr:row>35</xdr:row>
      <xdr:rowOff>53522</xdr:rowOff>
    </xdr:to>
    <xdr:cxnSp macro="">
      <xdr:nvCxnSpPr>
        <xdr:cNvPr id="71" name="直線コネクタ 70"/>
        <xdr:cNvCxnSpPr/>
      </xdr:nvCxnSpPr>
      <xdr:spPr>
        <a:xfrm flipV="1">
          <a:off x="3098800" y="5999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73478</xdr:rowOff>
    </xdr:from>
    <xdr:to>
      <xdr:col>5</xdr:col>
      <xdr:colOff>600075</xdr:colOff>
      <xdr:row>38</xdr:row>
      <xdr:rowOff>3628</xdr:rowOff>
    </xdr:to>
    <xdr:sp macro="" textlink="">
      <xdr:nvSpPr>
        <xdr:cNvPr id="72" name="フローチャート : 判断 71"/>
        <xdr:cNvSpPr/>
      </xdr:nvSpPr>
      <xdr:spPr>
        <a:xfrm>
          <a:off x="3937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159855</xdr:rowOff>
    </xdr:from>
    <xdr:ext cx="736600" cy="259045"/>
    <xdr:sp macro="" textlink="">
      <xdr:nvSpPr>
        <xdr:cNvPr id="73" name="テキスト ボックス 72"/>
        <xdr:cNvSpPr txBox="1"/>
      </xdr:nvSpPr>
      <xdr:spPr>
        <a:xfrm>
          <a:off x="3606800" y="650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53522</xdr:rowOff>
    </xdr:from>
    <xdr:to>
      <xdr:col>4</xdr:col>
      <xdr:colOff>346075</xdr:colOff>
      <xdr:row>35</xdr:row>
      <xdr:rowOff>86178</xdr:rowOff>
    </xdr:to>
    <xdr:cxnSp macro="">
      <xdr:nvCxnSpPr>
        <xdr:cNvPr id="74" name="直線コネクタ 73"/>
        <xdr:cNvCxnSpPr/>
      </xdr:nvCxnSpPr>
      <xdr:spPr>
        <a:xfrm flipV="1">
          <a:off x="2209800" y="6054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8164</xdr:rowOff>
    </xdr:from>
    <xdr:to>
      <xdr:col>4</xdr:col>
      <xdr:colOff>396875</xdr:colOff>
      <xdr:row>37</xdr:row>
      <xdr:rowOff>109764</xdr:rowOff>
    </xdr:to>
    <xdr:sp macro="" textlink="">
      <xdr:nvSpPr>
        <xdr:cNvPr id="75" name="フローチャート : 判断 74"/>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94542</xdr:rowOff>
    </xdr:from>
    <xdr:ext cx="762000" cy="259045"/>
    <xdr:sp macro="" textlink="">
      <xdr:nvSpPr>
        <xdr:cNvPr id="76" name="テキスト ボックス 75"/>
        <xdr:cNvSpPr txBox="1"/>
      </xdr:nvSpPr>
      <xdr:spPr>
        <a:xfrm>
          <a:off x="2717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86178</xdr:rowOff>
    </xdr:from>
    <xdr:to>
      <xdr:col>3</xdr:col>
      <xdr:colOff>142875</xdr:colOff>
      <xdr:row>36</xdr:row>
      <xdr:rowOff>56243</xdr:rowOff>
    </xdr:to>
    <xdr:cxnSp macro="">
      <xdr:nvCxnSpPr>
        <xdr:cNvPr id="77" name="直線コネクタ 76"/>
        <xdr:cNvCxnSpPr/>
      </xdr:nvCxnSpPr>
      <xdr:spPr>
        <a:xfrm flipV="1">
          <a:off x="1320800" y="60869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168728</xdr:rowOff>
    </xdr:from>
    <xdr:to>
      <xdr:col>3</xdr:col>
      <xdr:colOff>193675</xdr:colOff>
      <xdr:row>37</xdr:row>
      <xdr:rowOff>98878</xdr:rowOff>
    </xdr:to>
    <xdr:sp macro="" textlink="">
      <xdr:nvSpPr>
        <xdr:cNvPr id="78" name="フローチャート :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83655</xdr:rowOff>
    </xdr:from>
    <xdr:ext cx="762000" cy="259045"/>
    <xdr:sp macro="" textlink="">
      <xdr:nvSpPr>
        <xdr:cNvPr id="79" name="テキスト ボックス 78"/>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106136</xdr:rowOff>
    </xdr:from>
    <xdr:to>
      <xdr:col>1</xdr:col>
      <xdr:colOff>676275</xdr:colOff>
      <xdr:row>38</xdr:row>
      <xdr:rowOff>36286</xdr:rowOff>
    </xdr:to>
    <xdr:sp macro="" textlink="">
      <xdr:nvSpPr>
        <xdr:cNvPr id="80" name="フローチャート : 判断 79"/>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21062</xdr:rowOff>
    </xdr:from>
    <xdr:ext cx="762000" cy="259045"/>
    <xdr:sp macro="" textlink="">
      <xdr:nvSpPr>
        <xdr:cNvPr id="81" name="テキスト ボックス 80"/>
        <xdr:cNvSpPr txBox="1"/>
      </xdr:nvSpPr>
      <xdr:spPr>
        <a:xfrm>
          <a:off x="939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141514</xdr:rowOff>
    </xdr:from>
    <xdr:to>
      <xdr:col>7</xdr:col>
      <xdr:colOff>66675</xdr:colOff>
      <xdr:row>35</xdr:row>
      <xdr:rowOff>71664</xdr:rowOff>
    </xdr:to>
    <xdr:sp macro="" textlink="">
      <xdr:nvSpPr>
        <xdr:cNvPr id="87" name="円/楕円 86"/>
        <xdr:cNvSpPr/>
      </xdr:nvSpPr>
      <xdr:spPr>
        <a:xfrm>
          <a:off x="47752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158041</xdr:rowOff>
    </xdr:from>
    <xdr:ext cx="762000" cy="259045"/>
    <xdr:sp macro="" textlink="">
      <xdr:nvSpPr>
        <xdr:cNvPr id="88" name="人件費該当値テキスト"/>
        <xdr:cNvSpPr txBox="1"/>
      </xdr:nvSpPr>
      <xdr:spPr>
        <a:xfrm>
          <a:off x="49149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119743</xdr:rowOff>
    </xdr:from>
    <xdr:to>
      <xdr:col>5</xdr:col>
      <xdr:colOff>600075</xdr:colOff>
      <xdr:row>35</xdr:row>
      <xdr:rowOff>49893</xdr:rowOff>
    </xdr:to>
    <xdr:sp macro="" textlink="">
      <xdr:nvSpPr>
        <xdr:cNvPr id="89" name="円/楕円 88"/>
        <xdr:cNvSpPr/>
      </xdr:nvSpPr>
      <xdr:spPr>
        <a:xfrm>
          <a:off x="3937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60070</xdr:rowOff>
    </xdr:from>
    <xdr:ext cx="736600" cy="259045"/>
    <xdr:sp macro="" textlink="">
      <xdr:nvSpPr>
        <xdr:cNvPr id="90" name="テキスト ボックス 89"/>
        <xdr:cNvSpPr txBox="1"/>
      </xdr:nvSpPr>
      <xdr:spPr>
        <a:xfrm>
          <a:off x="3606800" y="571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2722</xdr:rowOff>
    </xdr:from>
    <xdr:to>
      <xdr:col>4</xdr:col>
      <xdr:colOff>396875</xdr:colOff>
      <xdr:row>35</xdr:row>
      <xdr:rowOff>104322</xdr:rowOff>
    </xdr:to>
    <xdr:sp macro="" textlink="">
      <xdr:nvSpPr>
        <xdr:cNvPr id="91" name="円/楕円 90"/>
        <xdr:cNvSpPr/>
      </xdr:nvSpPr>
      <xdr:spPr>
        <a:xfrm>
          <a:off x="3048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114499</xdr:rowOff>
    </xdr:from>
    <xdr:ext cx="762000" cy="259045"/>
    <xdr:sp macro="" textlink="">
      <xdr:nvSpPr>
        <xdr:cNvPr id="92" name="テキスト ボックス 91"/>
        <xdr:cNvSpPr txBox="1"/>
      </xdr:nvSpPr>
      <xdr:spPr>
        <a:xfrm>
          <a:off x="2717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35378</xdr:rowOff>
    </xdr:from>
    <xdr:to>
      <xdr:col>3</xdr:col>
      <xdr:colOff>193675</xdr:colOff>
      <xdr:row>35</xdr:row>
      <xdr:rowOff>136978</xdr:rowOff>
    </xdr:to>
    <xdr:sp macro="" textlink="">
      <xdr:nvSpPr>
        <xdr:cNvPr id="93" name="円/楕円 92"/>
        <xdr:cNvSpPr/>
      </xdr:nvSpPr>
      <xdr:spPr>
        <a:xfrm>
          <a:off x="2159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147155</xdr:rowOff>
    </xdr:from>
    <xdr:ext cx="762000" cy="259045"/>
    <xdr:sp macro="" textlink="">
      <xdr:nvSpPr>
        <xdr:cNvPr id="94" name="テキスト ボックス 93"/>
        <xdr:cNvSpPr txBox="1"/>
      </xdr:nvSpPr>
      <xdr:spPr>
        <a:xfrm>
          <a:off x="1828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5443</xdr:rowOff>
    </xdr:from>
    <xdr:to>
      <xdr:col>1</xdr:col>
      <xdr:colOff>676275</xdr:colOff>
      <xdr:row>36</xdr:row>
      <xdr:rowOff>107043</xdr:rowOff>
    </xdr:to>
    <xdr:sp macro="" textlink="">
      <xdr:nvSpPr>
        <xdr:cNvPr id="95" name="円/楕円 94"/>
        <xdr:cNvSpPr/>
      </xdr:nvSpPr>
      <xdr:spPr>
        <a:xfrm>
          <a:off x="1270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117220</xdr:rowOff>
    </xdr:from>
    <xdr:ext cx="762000" cy="259045"/>
    <xdr:sp macro="" textlink="">
      <xdr:nvSpPr>
        <xdr:cNvPr id="96" name="テキスト ボックス 95"/>
        <xdr:cNvSpPr txBox="1"/>
      </xdr:nvSpPr>
      <xdr:spPr>
        <a:xfrm>
          <a:off x="939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小</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中学校空調機器借上料等の増加により、前年度と比較して</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ポイントの増加となった。類似団体平均、全国平均、埼玉県平均と比較して下回っているが、より一層</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合併によるスケールメリットを追求し、コストを意識した行政運営に努めていく。</a:t>
          </a:r>
          <a:endParaRPr lang="ja-JP" altLang="ja-JP" sz="11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74422</xdr:rowOff>
    </xdr:from>
    <xdr:to>
      <xdr:col>24</xdr:col>
      <xdr:colOff>31750</xdr:colOff>
      <xdr:row>19</xdr:row>
      <xdr:rowOff>124714</xdr:rowOff>
    </xdr:to>
    <xdr:cxnSp macro="">
      <xdr:nvCxnSpPr>
        <xdr:cNvPr id="122" name="直線コネクタ 121"/>
        <xdr:cNvCxnSpPr/>
      </xdr:nvCxnSpPr>
      <xdr:spPr>
        <a:xfrm flipV="1">
          <a:off x="16510000" y="23032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19</xdr:row>
      <xdr:rowOff>96791</xdr:rowOff>
    </xdr:from>
    <xdr:ext cx="762000" cy="259045"/>
    <xdr:sp macro="" textlink="">
      <xdr:nvSpPr>
        <xdr:cNvPr id="123" name="物件費最小値テキスト"/>
        <xdr:cNvSpPr txBox="1"/>
      </xdr:nvSpPr>
      <xdr:spPr>
        <a:xfrm>
          <a:off x="16598900" y="335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a:t>
          </a:r>
          <a:endParaRPr kumimoji="1" lang="ja-JP" altLang="en-US" sz="1000" b="1">
            <a:latin typeface="ＭＳ Ｐゴシック"/>
          </a:endParaRPr>
        </a:p>
      </xdr:txBody>
    </xdr:sp>
    <xdr:clientData/>
  </xdr:oneCellAnchor>
  <xdr:twoCellAnchor>
    <xdr:from>
      <xdr:col>23</xdr:col>
      <xdr:colOff>628650</xdr:colOff>
      <xdr:row>19</xdr:row>
      <xdr:rowOff>124714</xdr:rowOff>
    </xdr:from>
    <xdr:to>
      <xdr:col>24</xdr:col>
      <xdr:colOff>120650</xdr:colOff>
      <xdr:row>19</xdr:row>
      <xdr:rowOff>124714</xdr:rowOff>
    </xdr:to>
    <xdr:cxnSp macro="">
      <xdr:nvCxnSpPr>
        <xdr:cNvPr id="124" name="直線コネクタ 123"/>
        <xdr:cNvCxnSpPr/>
      </xdr:nvCxnSpPr>
      <xdr:spPr>
        <a:xfrm>
          <a:off x="16421100" y="33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160799</xdr:rowOff>
    </xdr:from>
    <xdr:ext cx="762000" cy="259045"/>
    <xdr:sp macro="" textlink="">
      <xdr:nvSpPr>
        <xdr:cNvPr id="125" name="物件費最大値テキスト"/>
        <xdr:cNvSpPr txBox="1"/>
      </xdr:nvSpPr>
      <xdr:spPr>
        <a:xfrm>
          <a:off x="16598900" y="20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74422</xdr:rowOff>
    </xdr:from>
    <xdr:to>
      <xdr:col>24</xdr:col>
      <xdr:colOff>120650</xdr:colOff>
      <xdr:row>13</xdr:row>
      <xdr:rowOff>74422</xdr:rowOff>
    </xdr:to>
    <xdr:cxnSp macro="">
      <xdr:nvCxnSpPr>
        <xdr:cNvPr id="126" name="直線コネクタ 125"/>
        <xdr:cNvCxnSpPr/>
      </xdr:nvCxnSpPr>
      <xdr:spPr>
        <a:xfrm>
          <a:off x="16421100" y="230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26416</xdr:rowOff>
    </xdr:from>
    <xdr:to>
      <xdr:col>24</xdr:col>
      <xdr:colOff>31750</xdr:colOff>
      <xdr:row>14</xdr:row>
      <xdr:rowOff>81280</xdr:rowOff>
    </xdr:to>
    <xdr:cxnSp macro="">
      <xdr:nvCxnSpPr>
        <xdr:cNvPr id="127" name="直線コネクタ 126"/>
        <xdr:cNvCxnSpPr/>
      </xdr:nvCxnSpPr>
      <xdr:spPr>
        <a:xfrm>
          <a:off x="15671800" y="24267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9415</xdr:rowOff>
    </xdr:from>
    <xdr:ext cx="762000" cy="259045"/>
    <xdr:sp macro="" textlink="">
      <xdr:nvSpPr>
        <xdr:cNvPr id="128" name="物件費平均値テキスト"/>
        <xdr:cNvSpPr txBox="1"/>
      </xdr:nvSpPr>
      <xdr:spPr>
        <a:xfrm>
          <a:off x="16598900" y="25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37338</xdr:rowOff>
    </xdr:from>
    <xdr:to>
      <xdr:col>24</xdr:col>
      <xdr:colOff>82550</xdr:colOff>
      <xdr:row>15</xdr:row>
      <xdr:rowOff>138938</xdr:rowOff>
    </xdr:to>
    <xdr:sp macro="" textlink="">
      <xdr:nvSpPr>
        <xdr:cNvPr id="129" name="フローチャート : 判断 128"/>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3556</xdr:rowOff>
    </xdr:from>
    <xdr:to>
      <xdr:col>22</xdr:col>
      <xdr:colOff>565150</xdr:colOff>
      <xdr:row>14</xdr:row>
      <xdr:rowOff>26416</xdr:rowOff>
    </xdr:to>
    <xdr:cxnSp macro="">
      <xdr:nvCxnSpPr>
        <xdr:cNvPr id="130" name="直線コネクタ 129"/>
        <xdr:cNvCxnSpPr/>
      </xdr:nvCxnSpPr>
      <xdr:spPr>
        <a:xfrm>
          <a:off x="14782800" y="24038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167640</xdr:rowOff>
    </xdr:from>
    <xdr:to>
      <xdr:col>22</xdr:col>
      <xdr:colOff>615950</xdr:colOff>
      <xdr:row>15</xdr:row>
      <xdr:rowOff>97790</xdr:rowOff>
    </xdr:to>
    <xdr:sp macro="" textlink="">
      <xdr:nvSpPr>
        <xdr:cNvPr id="131" name="フローチャート : 判断 130"/>
        <xdr:cNvSpPr/>
      </xdr:nvSpPr>
      <xdr:spPr>
        <a:xfrm>
          <a:off x="15621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82567</xdr:rowOff>
    </xdr:from>
    <xdr:ext cx="736600" cy="259045"/>
    <xdr:sp macro="" textlink="">
      <xdr:nvSpPr>
        <xdr:cNvPr id="132" name="テキスト ボックス 131"/>
        <xdr:cNvSpPr txBox="1"/>
      </xdr:nvSpPr>
      <xdr:spPr>
        <a:xfrm>
          <a:off x="15290800" y="265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147574</xdr:rowOff>
    </xdr:from>
    <xdr:to>
      <xdr:col>21</xdr:col>
      <xdr:colOff>361950</xdr:colOff>
      <xdr:row>14</xdr:row>
      <xdr:rowOff>3556</xdr:rowOff>
    </xdr:to>
    <xdr:cxnSp macro="">
      <xdr:nvCxnSpPr>
        <xdr:cNvPr id="133" name="直線コネクタ 132"/>
        <xdr:cNvCxnSpPr/>
      </xdr:nvCxnSpPr>
      <xdr:spPr>
        <a:xfrm>
          <a:off x="13893800" y="23764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131064</xdr:rowOff>
    </xdr:from>
    <xdr:to>
      <xdr:col>21</xdr:col>
      <xdr:colOff>412750</xdr:colOff>
      <xdr:row>15</xdr:row>
      <xdr:rowOff>61214</xdr:rowOff>
    </xdr:to>
    <xdr:sp macro="" textlink="">
      <xdr:nvSpPr>
        <xdr:cNvPr id="134" name="フローチャート : 判断 133"/>
        <xdr:cNvSpPr/>
      </xdr:nvSpPr>
      <xdr:spPr>
        <a:xfrm>
          <a:off x="14732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45991</xdr:rowOff>
    </xdr:from>
    <xdr:ext cx="762000" cy="259045"/>
    <xdr:sp macro="" textlink="">
      <xdr:nvSpPr>
        <xdr:cNvPr id="135" name="テキスト ボックス 134"/>
        <xdr:cNvSpPr txBox="1"/>
      </xdr:nvSpPr>
      <xdr:spPr>
        <a:xfrm>
          <a:off x="14401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143002</xdr:rowOff>
    </xdr:from>
    <xdr:to>
      <xdr:col>20</xdr:col>
      <xdr:colOff>158750</xdr:colOff>
      <xdr:row>13</xdr:row>
      <xdr:rowOff>147574</xdr:rowOff>
    </xdr:to>
    <xdr:cxnSp macro="">
      <xdr:nvCxnSpPr>
        <xdr:cNvPr id="136" name="直線コネクタ 135"/>
        <xdr:cNvCxnSpPr/>
      </xdr:nvCxnSpPr>
      <xdr:spPr>
        <a:xfrm>
          <a:off x="13004800" y="23718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112776</xdr:rowOff>
    </xdr:from>
    <xdr:to>
      <xdr:col>20</xdr:col>
      <xdr:colOff>209550</xdr:colOff>
      <xdr:row>15</xdr:row>
      <xdr:rowOff>42926</xdr:rowOff>
    </xdr:to>
    <xdr:sp macro="" textlink="">
      <xdr:nvSpPr>
        <xdr:cNvPr id="137" name="フローチャート : 判断 136"/>
        <xdr:cNvSpPr/>
      </xdr:nvSpPr>
      <xdr:spPr>
        <a:xfrm>
          <a:off x="13843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27703</xdr:rowOff>
    </xdr:from>
    <xdr:ext cx="762000" cy="259045"/>
    <xdr:sp macro="" textlink="">
      <xdr:nvSpPr>
        <xdr:cNvPr id="138" name="テキスト ボックス 137"/>
        <xdr:cNvSpPr txBox="1"/>
      </xdr:nvSpPr>
      <xdr:spPr>
        <a:xfrm>
          <a:off x="13512800" y="25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89916</xdr:rowOff>
    </xdr:from>
    <xdr:to>
      <xdr:col>19</xdr:col>
      <xdr:colOff>6350</xdr:colOff>
      <xdr:row>15</xdr:row>
      <xdr:rowOff>20066</xdr:rowOff>
    </xdr:to>
    <xdr:sp macro="" textlink="">
      <xdr:nvSpPr>
        <xdr:cNvPr id="139" name="フローチャート : 判断 138"/>
        <xdr:cNvSpPr/>
      </xdr:nvSpPr>
      <xdr:spPr>
        <a:xfrm>
          <a:off x="12954000" y="249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4843</xdr:rowOff>
    </xdr:from>
    <xdr:ext cx="762000" cy="259045"/>
    <xdr:sp macro="" textlink="">
      <xdr:nvSpPr>
        <xdr:cNvPr id="140" name="テキスト ボックス 139"/>
        <xdr:cNvSpPr txBox="1"/>
      </xdr:nvSpPr>
      <xdr:spPr>
        <a:xfrm>
          <a:off x="12623800" y="257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30480</xdr:rowOff>
    </xdr:from>
    <xdr:to>
      <xdr:col>24</xdr:col>
      <xdr:colOff>82550</xdr:colOff>
      <xdr:row>14</xdr:row>
      <xdr:rowOff>132080</xdr:rowOff>
    </xdr:to>
    <xdr:sp macro="" textlink="">
      <xdr:nvSpPr>
        <xdr:cNvPr id="146" name="円/楕円 145"/>
        <xdr:cNvSpPr/>
      </xdr:nvSpPr>
      <xdr:spPr>
        <a:xfrm>
          <a:off x="164592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47007</xdr:rowOff>
    </xdr:from>
    <xdr:ext cx="762000" cy="259045"/>
    <xdr:sp macro="" textlink="">
      <xdr:nvSpPr>
        <xdr:cNvPr id="147" name="物件費該当値テキスト"/>
        <xdr:cNvSpPr txBox="1"/>
      </xdr:nvSpPr>
      <xdr:spPr>
        <a:xfrm>
          <a:off x="165989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147066</xdr:rowOff>
    </xdr:from>
    <xdr:to>
      <xdr:col>22</xdr:col>
      <xdr:colOff>615950</xdr:colOff>
      <xdr:row>14</xdr:row>
      <xdr:rowOff>77216</xdr:rowOff>
    </xdr:to>
    <xdr:sp macro="" textlink="">
      <xdr:nvSpPr>
        <xdr:cNvPr id="148" name="円/楕円 147"/>
        <xdr:cNvSpPr/>
      </xdr:nvSpPr>
      <xdr:spPr>
        <a:xfrm>
          <a:off x="15621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87393</xdr:rowOff>
    </xdr:from>
    <xdr:ext cx="736600" cy="259045"/>
    <xdr:sp macro="" textlink="">
      <xdr:nvSpPr>
        <xdr:cNvPr id="149" name="テキスト ボックス 148"/>
        <xdr:cNvSpPr txBox="1"/>
      </xdr:nvSpPr>
      <xdr:spPr>
        <a:xfrm>
          <a:off x="15290800" y="2144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124206</xdr:rowOff>
    </xdr:from>
    <xdr:to>
      <xdr:col>21</xdr:col>
      <xdr:colOff>412750</xdr:colOff>
      <xdr:row>14</xdr:row>
      <xdr:rowOff>54356</xdr:rowOff>
    </xdr:to>
    <xdr:sp macro="" textlink="">
      <xdr:nvSpPr>
        <xdr:cNvPr id="150" name="円/楕円 149"/>
        <xdr:cNvSpPr/>
      </xdr:nvSpPr>
      <xdr:spPr>
        <a:xfrm>
          <a:off x="14732000" y="235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64533</xdr:rowOff>
    </xdr:from>
    <xdr:ext cx="762000" cy="259045"/>
    <xdr:sp macro="" textlink="">
      <xdr:nvSpPr>
        <xdr:cNvPr id="151" name="テキスト ボックス 150"/>
        <xdr:cNvSpPr txBox="1"/>
      </xdr:nvSpPr>
      <xdr:spPr>
        <a:xfrm>
          <a:off x="14401800" y="212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96774</xdr:rowOff>
    </xdr:from>
    <xdr:to>
      <xdr:col>20</xdr:col>
      <xdr:colOff>209550</xdr:colOff>
      <xdr:row>14</xdr:row>
      <xdr:rowOff>26924</xdr:rowOff>
    </xdr:to>
    <xdr:sp macro="" textlink="">
      <xdr:nvSpPr>
        <xdr:cNvPr id="152" name="円/楕円 151"/>
        <xdr:cNvSpPr/>
      </xdr:nvSpPr>
      <xdr:spPr>
        <a:xfrm>
          <a:off x="13843000" y="232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37101</xdr:rowOff>
    </xdr:from>
    <xdr:ext cx="762000" cy="259045"/>
    <xdr:sp macro="" textlink="">
      <xdr:nvSpPr>
        <xdr:cNvPr id="153" name="テキスト ボックス 152"/>
        <xdr:cNvSpPr txBox="1"/>
      </xdr:nvSpPr>
      <xdr:spPr>
        <a:xfrm>
          <a:off x="13512800" y="209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92202</xdr:rowOff>
    </xdr:from>
    <xdr:to>
      <xdr:col>19</xdr:col>
      <xdr:colOff>6350</xdr:colOff>
      <xdr:row>14</xdr:row>
      <xdr:rowOff>22352</xdr:rowOff>
    </xdr:to>
    <xdr:sp macro="" textlink="">
      <xdr:nvSpPr>
        <xdr:cNvPr id="154" name="円/楕円 153"/>
        <xdr:cNvSpPr/>
      </xdr:nvSpPr>
      <xdr:spPr>
        <a:xfrm>
          <a:off x="129540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32529</xdr:rowOff>
    </xdr:from>
    <xdr:ext cx="762000" cy="259045"/>
    <xdr:sp macro="" textlink="">
      <xdr:nvSpPr>
        <xdr:cNvPr id="155" name="テキスト ボックス 154"/>
        <xdr:cNvSpPr txBox="1"/>
      </xdr:nvSpPr>
      <xdr:spPr>
        <a:xfrm>
          <a:off x="12623800" y="208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子どものための教育・保育給付事業負担金や放課後等デイサービス扶助費の増等により、前年度と比較して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ポイント増加した。</a:t>
          </a:r>
          <a:endParaRPr lang="ja-JP" altLang="ja-JP" sz="1100">
            <a:effectLst/>
          </a:endParaRPr>
        </a:p>
        <a:p>
          <a:r>
            <a:rPr kumimoji="1" lang="ja-JP" altLang="ja-JP" sz="1100">
              <a:solidFill>
                <a:schemeClr val="dk1"/>
              </a:solidFill>
              <a:effectLst/>
              <a:latin typeface="+mn-lt"/>
              <a:ea typeface="+mn-ea"/>
              <a:cs typeface="+mn-cs"/>
            </a:rPr>
            <a:t>　数値は依然として類似団体平均、全国平均</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埼玉県平均に比べ低い状況ではあるが、</a:t>
          </a:r>
          <a:r>
            <a:rPr kumimoji="1" lang="ja-JP" altLang="en-US" sz="1100">
              <a:solidFill>
                <a:schemeClr val="dk1"/>
              </a:solidFill>
              <a:effectLst/>
              <a:latin typeface="+mn-lt"/>
              <a:ea typeface="+mn-ea"/>
              <a:cs typeface="+mn-cs"/>
            </a:rPr>
            <a:t>例年増加傾向にあるように、</a:t>
          </a:r>
          <a:r>
            <a:rPr kumimoji="1" lang="ja-JP" altLang="ja-JP" sz="1100">
              <a:solidFill>
                <a:schemeClr val="dk1"/>
              </a:solidFill>
              <a:effectLst/>
              <a:latin typeface="+mn-lt"/>
              <a:ea typeface="+mn-ea"/>
              <a:cs typeface="+mn-cs"/>
            </a:rPr>
            <a:t>高齢化の影響など</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今後も扶助費の増加が見込まれる。</a:t>
          </a:r>
          <a:endParaRPr lang="ja-JP" altLang="ja-JP" sz="11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4535</xdr:rowOff>
    </xdr:to>
    <xdr:cxnSp macro="">
      <xdr:nvCxnSpPr>
        <xdr:cNvPr id="185" name="直線コネクタ 184"/>
        <xdr:cNvCxnSpPr/>
      </xdr:nvCxnSpPr>
      <xdr:spPr>
        <a:xfrm flipV="1">
          <a:off x="4826000" y="9238343"/>
          <a:ext cx="0" cy="122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102507</xdr:rowOff>
    </xdr:from>
    <xdr:to>
      <xdr:col>7</xdr:col>
      <xdr:colOff>15875</xdr:colOff>
      <xdr:row>56</xdr:row>
      <xdr:rowOff>94343</xdr:rowOff>
    </xdr:to>
    <xdr:cxnSp macro="">
      <xdr:nvCxnSpPr>
        <xdr:cNvPr id="190" name="直線コネクタ 189"/>
        <xdr:cNvCxnSpPr/>
      </xdr:nvCxnSpPr>
      <xdr:spPr>
        <a:xfrm>
          <a:off x="3987800" y="95322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121755</xdr:rowOff>
    </xdr:from>
    <xdr:ext cx="762000" cy="259045"/>
    <xdr:sp macro="" textlink="">
      <xdr:nvSpPr>
        <xdr:cNvPr id="191" name="扶助費平均値テキスト"/>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149678</xdr:rowOff>
    </xdr:from>
    <xdr:to>
      <xdr:col>7</xdr:col>
      <xdr:colOff>66675</xdr:colOff>
      <xdr:row>58</xdr:row>
      <xdr:rowOff>79828</xdr:rowOff>
    </xdr:to>
    <xdr:sp macro="" textlink="">
      <xdr:nvSpPr>
        <xdr:cNvPr id="192" name="フローチャート : 判断 191"/>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55</xdr:row>
      <xdr:rowOff>102507</xdr:rowOff>
    </xdr:to>
    <xdr:cxnSp macro="">
      <xdr:nvCxnSpPr>
        <xdr:cNvPr id="193" name="直線コネクタ 192"/>
        <xdr:cNvCxnSpPr/>
      </xdr:nvCxnSpPr>
      <xdr:spPr>
        <a:xfrm>
          <a:off x="3098800" y="94179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35378</xdr:rowOff>
    </xdr:from>
    <xdr:to>
      <xdr:col>5</xdr:col>
      <xdr:colOff>600075</xdr:colOff>
      <xdr:row>57</xdr:row>
      <xdr:rowOff>136978</xdr:rowOff>
    </xdr:to>
    <xdr:sp macro="" textlink="">
      <xdr:nvSpPr>
        <xdr:cNvPr id="194" name="フローチャート : 判断 193"/>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121755</xdr:rowOff>
    </xdr:from>
    <xdr:ext cx="736600" cy="259045"/>
    <xdr:sp macro="" textlink="">
      <xdr:nvSpPr>
        <xdr:cNvPr id="195" name="テキスト ボックス 194"/>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110672</xdr:rowOff>
    </xdr:from>
    <xdr:to>
      <xdr:col>4</xdr:col>
      <xdr:colOff>346075</xdr:colOff>
      <xdr:row>54</xdr:row>
      <xdr:rowOff>159657</xdr:rowOff>
    </xdr:to>
    <xdr:cxnSp macro="">
      <xdr:nvCxnSpPr>
        <xdr:cNvPr id="196" name="直線コネクタ 195"/>
        <xdr:cNvCxnSpPr/>
      </xdr:nvCxnSpPr>
      <xdr:spPr>
        <a:xfrm>
          <a:off x="2209800" y="93689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125185</xdr:rowOff>
    </xdr:from>
    <xdr:to>
      <xdr:col>4</xdr:col>
      <xdr:colOff>396875</xdr:colOff>
      <xdr:row>57</xdr:row>
      <xdr:rowOff>55335</xdr:rowOff>
    </xdr:to>
    <xdr:sp macro="" textlink="">
      <xdr:nvSpPr>
        <xdr:cNvPr id="197" name="フローチャート : 判断 196"/>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40112</xdr:rowOff>
    </xdr:from>
    <xdr:ext cx="762000" cy="259045"/>
    <xdr:sp macro="" textlink="">
      <xdr:nvSpPr>
        <xdr:cNvPr id="198" name="テキスト ボックス 197"/>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45357</xdr:rowOff>
    </xdr:from>
    <xdr:to>
      <xdr:col>3</xdr:col>
      <xdr:colOff>142875</xdr:colOff>
      <xdr:row>54</xdr:row>
      <xdr:rowOff>110672</xdr:rowOff>
    </xdr:to>
    <xdr:cxnSp macro="">
      <xdr:nvCxnSpPr>
        <xdr:cNvPr id="199" name="直線コネクタ 198"/>
        <xdr:cNvCxnSpPr/>
      </xdr:nvCxnSpPr>
      <xdr:spPr>
        <a:xfrm>
          <a:off x="1320800" y="93036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200" name="フローチャート :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201" name="テキスト ボックス 200"/>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02" name="フローチャート : 判断 201"/>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113592</xdr:rowOff>
    </xdr:from>
    <xdr:ext cx="762000" cy="259045"/>
    <xdr:sp macro="" textlink="">
      <xdr:nvSpPr>
        <xdr:cNvPr id="203" name="テキスト ボックス 202"/>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43543</xdr:rowOff>
    </xdr:from>
    <xdr:to>
      <xdr:col>7</xdr:col>
      <xdr:colOff>66675</xdr:colOff>
      <xdr:row>56</xdr:row>
      <xdr:rowOff>145143</xdr:rowOff>
    </xdr:to>
    <xdr:sp macro="" textlink="">
      <xdr:nvSpPr>
        <xdr:cNvPr id="209" name="円/楕円 208"/>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60070</xdr:rowOff>
    </xdr:from>
    <xdr:ext cx="762000" cy="259045"/>
    <xdr:sp macro="" textlink="">
      <xdr:nvSpPr>
        <xdr:cNvPr id="210" name="扶助費該当値テキスト"/>
        <xdr:cNvSpPr txBox="1"/>
      </xdr:nvSpPr>
      <xdr:spPr>
        <a:xfrm>
          <a:off x="4914900" y="94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51707</xdr:rowOff>
    </xdr:from>
    <xdr:to>
      <xdr:col>5</xdr:col>
      <xdr:colOff>600075</xdr:colOff>
      <xdr:row>55</xdr:row>
      <xdr:rowOff>153307</xdr:rowOff>
    </xdr:to>
    <xdr:sp macro="" textlink="">
      <xdr:nvSpPr>
        <xdr:cNvPr id="211" name="円/楕円 210"/>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212" name="テキスト ボックス 211"/>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13" name="円/楕円 212"/>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4" name="テキスト ボックス 213"/>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59872</xdr:rowOff>
    </xdr:from>
    <xdr:to>
      <xdr:col>3</xdr:col>
      <xdr:colOff>193675</xdr:colOff>
      <xdr:row>54</xdr:row>
      <xdr:rowOff>161472</xdr:rowOff>
    </xdr:to>
    <xdr:sp macro="" textlink="">
      <xdr:nvSpPr>
        <xdr:cNvPr id="215" name="円/楕円 214"/>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199</xdr:rowOff>
    </xdr:from>
    <xdr:ext cx="762000" cy="259045"/>
    <xdr:sp macro="" textlink="">
      <xdr:nvSpPr>
        <xdr:cNvPr id="216" name="テキスト ボックス 215"/>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17" name="円/楕円 216"/>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106334</xdr:rowOff>
    </xdr:from>
    <xdr:ext cx="762000" cy="259045"/>
    <xdr:sp macro="" textlink="">
      <xdr:nvSpPr>
        <xdr:cNvPr id="218" name="テキスト ボックス 217"/>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東日本大震災復興交付金基金積立金（元金）やごみ処理施設整備基金積立金（元金）の減等により、前年度と比較して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ポイントの減となった。</a:t>
          </a:r>
          <a:endParaRPr lang="ja-JP" altLang="ja-JP" sz="1100">
            <a:effectLst/>
          </a:endParaRPr>
        </a:p>
        <a:p>
          <a:r>
            <a:rPr kumimoji="1" lang="ja-JP" altLang="ja-JP" sz="1100">
              <a:solidFill>
                <a:schemeClr val="dk1"/>
              </a:solidFill>
              <a:effectLst/>
              <a:latin typeface="+mn-lt"/>
              <a:ea typeface="+mn-ea"/>
              <a:cs typeface="+mn-cs"/>
            </a:rPr>
            <a:t>　しかしながら、類似団体平均、全国平均、埼玉県平均と比較しても全てにおいて上回っている状況であるため、今後も引き続き普通会計の負担軽減に努めていく。</a:t>
          </a:r>
          <a:endParaRPr lang="ja-JP" altLang="ja-JP" sz="11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61</xdr:row>
      <xdr:rowOff>6350</xdr:rowOff>
    </xdr:to>
    <xdr:cxnSp macro="">
      <xdr:nvCxnSpPr>
        <xdr:cNvPr id="246" name="直線コネクタ 245"/>
        <xdr:cNvCxnSpPr/>
      </xdr:nvCxnSpPr>
      <xdr:spPr>
        <a:xfrm flipV="1">
          <a:off x="16510000" y="8966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149877</xdr:rowOff>
    </xdr:from>
    <xdr:ext cx="762000" cy="259045"/>
    <xdr:sp macro="" textlink="">
      <xdr:nvSpPr>
        <xdr:cNvPr id="247" name="その他最小値テキスト"/>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61</xdr:row>
      <xdr:rowOff>6350</xdr:rowOff>
    </xdr:from>
    <xdr:to>
      <xdr:col>24</xdr:col>
      <xdr:colOff>120650</xdr:colOff>
      <xdr:row>61</xdr:row>
      <xdr:rowOff>6350</xdr:rowOff>
    </xdr:to>
    <xdr:cxnSp macro="">
      <xdr:nvCxnSpPr>
        <xdr:cNvPr id="248" name="直線コネクタ 247"/>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9"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0" name="直線コネクタ 249"/>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19050</xdr:rowOff>
    </xdr:from>
    <xdr:to>
      <xdr:col>24</xdr:col>
      <xdr:colOff>31750</xdr:colOff>
      <xdr:row>57</xdr:row>
      <xdr:rowOff>57150</xdr:rowOff>
    </xdr:to>
    <xdr:cxnSp macro="">
      <xdr:nvCxnSpPr>
        <xdr:cNvPr id="251" name="直線コネクタ 250"/>
        <xdr:cNvCxnSpPr/>
      </xdr:nvCxnSpPr>
      <xdr:spPr>
        <a:xfrm flipV="1">
          <a:off x="15671800" y="9791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52"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3" name="フローチャート :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6350</xdr:rowOff>
    </xdr:from>
    <xdr:to>
      <xdr:col>22</xdr:col>
      <xdr:colOff>565150</xdr:colOff>
      <xdr:row>57</xdr:row>
      <xdr:rowOff>57150</xdr:rowOff>
    </xdr:to>
    <xdr:cxnSp macro="">
      <xdr:nvCxnSpPr>
        <xdr:cNvPr id="254" name="直線コネクタ 253"/>
        <xdr:cNvCxnSpPr/>
      </xdr:nvCxnSpPr>
      <xdr:spPr>
        <a:xfrm>
          <a:off x="14782800" y="9779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5" name="フローチャート : 判断 254"/>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56" name="テキスト ボックス 255"/>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165100</xdr:rowOff>
    </xdr:from>
    <xdr:to>
      <xdr:col>21</xdr:col>
      <xdr:colOff>361950</xdr:colOff>
      <xdr:row>57</xdr:row>
      <xdr:rowOff>6350</xdr:rowOff>
    </xdr:to>
    <xdr:cxnSp macro="">
      <xdr:nvCxnSpPr>
        <xdr:cNvPr id="257" name="直線コネクタ 256"/>
        <xdr:cNvCxnSpPr/>
      </xdr:nvCxnSpPr>
      <xdr:spPr>
        <a:xfrm>
          <a:off x="13893800" y="9766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58" name="フローチャート :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99077</xdr:rowOff>
    </xdr:from>
    <xdr:ext cx="762000" cy="259045"/>
    <xdr:sp macro="" textlink="">
      <xdr:nvSpPr>
        <xdr:cNvPr id="259" name="テキスト ボックス 258"/>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165100</xdr:rowOff>
    </xdr:from>
    <xdr:to>
      <xdr:col>20</xdr:col>
      <xdr:colOff>158750</xdr:colOff>
      <xdr:row>57</xdr:row>
      <xdr:rowOff>31750</xdr:rowOff>
    </xdr:to>
    <xdr:cxnSp macro="">
      <xdr:nvCxnSpPr>
        <xdr:cNvPr id="260" name="直線コネクタ 259"/>
        <xdr:cNvCxnSpPr/>
      </xdr:nvCxnSpPr>
      <xdr:spPr>
        <a:xfrm flipV="1">
          <a:off x="13004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95250</xdr:rowOff>
    </xdr:from>
    <xdr:to>
      <xdr:col>20</xdr:col>
      <xdr:colOff>209550</xdr:colOff>
      <xdr:row>56</xdr:row>
      <xdr:rowOff>25400</xdr:rowOff>
    </xdr:to>
    <xdr:sp macro="" textlink="">
      <xdr:nvSpPr>
        <xdr:cNvPr id="261" name="フローチャート : 判断 260"/>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62" name="テキスト ボックス 261"/>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69850</xdr:rowOff>
    </xdr:from>
    <xdr:to>
      <xdr:col>19</xdr:col>
      <xdr:colOff>6350</xdr:colOff>
      <xdr:row>56</xdr:row>
      <xdr:rowOff>0</xdr:rowOff>
    </xdr:to>
    <xdr:sp macro="" textlink="">
      <xdr:nvSpPr>
        <xdr:cNvPr id="263" name="フローチャート : 判断 262"/>
        <xdr:cNvSpPr/>
      </xdr:nvSpPr>
      <xdr:spPr>
        <a:xfrm>
          <a:off x="12954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10177</xdr:rowOff>
    </xdr:from>
    <xdr:ext cx="762000" cy="259045"/>
    <xdr:sp macro="" textlink="">
      <xdr:nvSpPr>
        <xdr:cNvPr id="264" name="テキスト ボックス 263"/>
        <xdr:cNvSpPr txBox="1"/>
      </xdr:nvSpPr>
      <xdr:spPr>
        <a:xfrm>
          <a:off x="12623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139700</xdr:rowOff>
    </xdr:from>
    <xdr:to>
      <xdr:col>24</xdr:col>
      <xdr:colOff>82550</xdr:colOff>
      <xdr:row>57</xdr:row>
      <xdr:rowOff>69850</xdr:rowOff>
    </xdr:to>
    <xdr:sp macro="" textlink="">
      <xdr:nvSpPr>
        <xdr:cNvPr id="270" name="円/楕円 269"/>
        <xdr:cNvSpPr/>
      </xdr:nvSpPr>
      <xdr:spPr>
        <a:xfrm>
          <a:off x="16459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111777</xdr:rowOff>
    </xdr:from>
    <xdr:ext cx="762000" cy="259045"/>
    <xdr:sp macro="" textlink="">
      <xdr:nvSpPr>
        <xdr:cNvPr id="271" name="その他該当値テキスト"/>
        <xdr:cNvSpPr txBox="1"/>
      </xdr:nvSpPr>
      <xdr:spPr>
        <a:xfrm>
          <a:off x="16598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6350</xdr:rowOff>
    </xdr:from>
    <xdr:to>
      <xdr:col>22</xdr:col>
      <xdr:colOff>615950</xdr:colOff>
      <xdr:row>57</xdr:row>
      <xdr:rowOff>107950</xdr:rowOff>
    </xdr:to>
    <xdr:sp macro="" textlink="">
      <xdr:nvSpPr>
        <xdr:cNvPr id="272" name="円/楕円 271"/>
        <xdr:cNvSpPr/>
      </xdr:nvSpPr>
      <xdr:spPr>
        <a:xfrm>
          <a:off x="15621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92727</xdr:rowOff>
    </xdr:from>
    <xdr:ext cx="736600" cy="259045"/>
    <xdr:sp macro="" textlink="">
      <xdr:nvSpPr>
        <xdr:cNvPr id="273" name="テキスト ボックス 272"/>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127000</xdr:rowOff>
    </xdr:from>
    <xdr:to>
      <xdr:col>21</xdr:col>
      <xdr:colOff>412750</xdr:colOff>
      <xdr:row>57</xdr:row>
      <xdr:rowOff>57150</xdr:rowOff>
    </xdr:to>
    <xdr:sp macro="" textlink="">
      <xdr:nvSpPr>
        <xdr:cNvPr id="274" name="円/楕円 273"/>
        <xdr:cNvSpPr/>
      </xdr:nvSpPr>
      <xdr:spPr>
        <a:xfrm>
          <a:off x="14732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41927</xdr:rowOff>
    </xdr:from>
    <xdr:ext cx="762000" cy="259045"/>
    <xdr:sp macro="" textlink="">
      <xdr:nvSpPr>
        <xdr:cNvPr id="275" name="テキスト ボックス 274"/>
        <xdr:cNvSpPr txBox="1"/>
      </xdr:nvSpPr>
      <xdr:spPr>
        <a:xfrm>
          <a:off x="14401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114300</xdr:rowOff>
    </xdr:from>
    <xdr:to>
      <xdr:col>20</xdr:col>
      <xdr:colOff>209550</xdr:colOff>
      <xdr:row>57</xdr:row>
      <xdr:rowOff>44450</xdr:rowOff>
    </xdr:to>
    <xdr:sp macro="" textlink="">
      <xdr:nvSpPr>
        <xdr:cNvPr id="276" name="円/楕円 275"/>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77" name="テキスト ボックス 276"/>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152400</xdr:rowOff>
    </xdr:from>
    <xdr:to>
      <xdr:col>19</xdr:col>
      <xdr:colOff>6350</xdr:colOff>
      <xdr:row>57</xdr:row>
      <xdr:rowOff>82550</xdr:rowOff>
    </xdr:to>
    <xdr:sp macro="" textlink="">
      <xdr:nvSpPr>
        <xdr:cNvPr id="278" name="円/楕円 277"/>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67327</xdr:rowOff>
    </xdr:from>
    <xdr:ext cx="762000" cy="259045"/>
    <xdr:sp macro="" textlink="">
      <xdr:nvSpPr>
        <xdr:cNvPr id="279" name="テキスト ボックス 278"/>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決算額は</a:t>
          </a:r>
          <a:r>
            <a:rPr kumimoji="1" lang="ja-JP" altLang="ja-JP" sz="1100">
              <a:solidFill>
                <a:schemeClr val="dk1"/>
              </a:solidFill>
              <a:effectLst/>
              <a:latin typeface="+mn-lt"/>
              <a:ea typeface="+mn-ea"/>
              <a:cs typeface="+mn-cs"/>
            </a:rPr>
            <a:t>減少したが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地方消費税交付金や臨時財政対策債等の減により</a:t>
          </a:r>
          <a:r>
            <a:rPr kumimoji="1" lang="ja-JP" altLang="en-US" sz="1100">
              <a:solidFill>
                <a:schemeClr val="dk1"/>
              </a:solidFill>
              <a:effectLst/>
              <a:latin typeface="+mn-lt"/>
              <a:ea typeface="+mn-ea"/>
              <a:cs typeface="+mn-cs"/>
            </a:rPr>
            <a:t>経常一般財源</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それを上回り</a:t>
          </a:r>
          <a:r>
            <a:rPr kumimoji="1" lang="ja-JP" altLang="ja-JP" sz="1100">
              <a:solidFill>
                <a:schemeClr val="dk1"/>
              </a:solidFill>
              <a:effectLst/>
              <a:latin typeface="+mn-lt"/>
              <a:ea typeface="+mn-ea"/>
              <a:cs typeface="+mn-cs"/>
            </a:rPr>
            <a:t>減少したため、前年度と比較して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ポイントの増加となった。依然として、類似団体平均、全国平均、埼玉県平均と比較すると全てにおいて大きく上回っている状況である。</a:t>
          </a:r>
          <a:endParaRPr lang="ja-JP" altLang="ja-JP" sz="1100">
            <a:effectLst/>
          </a:endParaRPr>
        </a:p>
        <a:p>
          <a:r>
            <a:rPr kumimoji="1" lang="ja-JP" altLang="ja-JP" sz="1100">
              <a:solidFill>
                <a:schemeClr val="dk1"/>
              </a:solidFill>
              <a:effectLst/>
              <a:latin typeface="+mn-lt"/>
              <a:ea typeface="+mn-ea"/>
              <a:cs typeface="+mn-cs"/>
            </a:rPr>
            <a:t>　今後も一部事務組合への負担金や団体への補助金の見直し及び精査をすることで、補助費等の削減に努めていく。</a:t>
          </a:r>
          <a:endParaRPr lang="ja-JP" altLang="ja-JP" sz="11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40</xdr:row>
      <xdr:rowOff>78015</xdr:rowOff>
    </xdr:to>
    <xdr:cxnSp macro="">
      <xdr:nvCxnSpPr>
        <xdr:cNvPr id="309" name="直線コネクタ 308"/>
        <xdr:cNvCxnSpPr/>
      </xdr:nvCxnSpPr>
      <xdr:spPr>
        <a:xfrm flipV="1">
          <a:off x="16510000" y="55753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50092</xdr:rowOff>
    </xdr:from>
    <xdr:ext cx="762000" cy="259045"/>
    <xdr:sp macro="" textlink="">
      <xdr:nvSpPr>
        <xdr:cNvPr id="310" name="補助費等最小値テキスト"/>
        <xdr:cNvSpPr txBox="1"/>
      </xdr:nvSpPr>
      <xdr:spPr>
        <a:xfrm>
          <a:off x="16598900" y="690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40</xdr:row>
      <xdr:rowOff>78015</xdr:rowOff>
    </xdr:from>
    <xdr:to>
      <xdr:col>24</xdr:col>
      <xdr:colOff>120650</xdr:colOff>
      <xdr:row>40</xdr:row>
      <xdr:rowOff>78015</xdr:rowOff>
    </xdr:to>
    <xdr:cxnSp macro="">
      <xdr:nvCxnSpPr>
        <xdr:cNvPr id="311" name="直線コネクタ 310"/>
        <xdr:cNvCxnSpPr/>
      </xdr:nvCxnSpPr>
      <xdr:spPr>
        <a:xfrm>
          <a:off x="16421100" y="693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23585</xdr:rowOff>
    </xdr:from>
    <xdr:to>
      <xdr:col>24</xdr:col>
      <xdr:colOff>31750</xdr:colOff>
      <xdr:row>40</xdr:row>
      <xdr:rowOff>45357</xdr:rowOff>
    </xdr:to>
    <xdr:cxnSp macro="">
      <xdr:nvCxnSpPr>
        <xdr:cNvPr id="314" name="直線コネクタ 313"/>
        <xdr:cNvCxnSpPr/>
      </xdr:nvCxnSpPr>
      <xdr:spPr>
        <a:xfrm>
          <a:off x="15671800" y="68815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11084</xdr:rowOff>
    </xdr:from>
    <xdr:ext cx="762000" cy="259045"/>
    <xdr:sp macro="" textlink="">
      <xdr:nvSpPr>
        <xdr:cNvPr id="315" name="補助費等平均値テキスト"/>
        <xdr:cNvSpPr txBox="1"/>
      </xdr:nvSpPr>
      <xdr:spPr>
        <a:xfrm>
          <a:off x="16598900" y="6011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166007</xdr:rowOff>
    </xdr:from>
    <xdr:to>
      <xdr:col>24</xdr:col>
      <xdr:colOff>82550</xdr:colOff>
      <xdr:row>36</xdr:row>
      <xdr:rowOff>96157</xdr:rowOff>
    </xdr:to>
    <xdr:sp macro="" textlink="">
      <xdr:nvSpPr>
        <xdr:cNvPr id="316" name="フローチャート : 判断 315"/>
        <xdr:cNvSpPr/>
      </xdr:nvSpPr>
      <xdr:spPr>
        <a:xfrm>
          <a:off x="164592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23585</xdr:rowOff>
    </xdr:from>
    <xdr:to>
      <xdr:col>22</xdr:col>
      <xdr:colOff>565150</xdr:colOff>
      <xdr:row>40</xdr:row>
      <xdr:rowOff>143328</xdr:rowOff>
    </xdr:to>
    <xdr:cxnSp macro="">
      <xdr:nvCxnSpPr>
        <xdr:cNvPr id="317" name="直線コネクタ 316"/>
        <xdr:cNvCxnSpPr/>
      </xdr:nvCxnSpPr>
      <xdr:spPr>
        <a:xfrm flipV="1">
          <a:off x="14782800" y="68815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57150</xdr:rowOff>
    </xdr:from>
    <xdr:to>
      <xdr:col>22</xdr:col>
      <xdr:colOff>615950</xdr:colOff>
      <xdr:row>35</xdr:row>
      <xdr:rowOff>158750</xdr:rowOff>
    </xdr:to>
    <xdr:sp macro="" textlink="">
      <xdr:nvSpPr>
        <xdr:cNvPr id="318" name="フローチャート : 判断 317"/>
        <xdr:cNvSpPr/>
      </xdr:nvSpPr>
      <xdr:spPr>
        <a:xfrm>
          <a:off x="15621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168927</xdr:rowOff>
    </xdr:from>
    <xdr:ext cx="736600" cy="259045"/>
    <xdr:sp macro="" textlink="">
      <xdr:nvSpPr>
        <xdr:cNvPr id="319" name="テキスト ボックス 318"/>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143328</xdr:rowOff>
    </xdr:from>
    <xdr:to>
      <xdr:col>21</xdr:col>
      <xdr:colOff>361950</xdr:colOff>
      <xdr:row>40</xdr:row>
      <xdr:rowOff>143328</xdr:rowOff>
    </xdr:to>
    <xdr:cxnSp macro="">
      <xdr:nvCxnSpPr>
        <xdr:cNvPr id="320" name="直線コネクタ 319"/>
        <xdr:cNvCxnSpPr/>
      </xdr:nvCxnSpPr>
      <xdr:spPr>
        <a:xfrm>
          <a:off x="13893800" y="7001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133350</xdr:rowOff>
    </xdr:from>
    <xdr:to>
      <xdr:col>21</xdr:col>
      <xdr:colOff>412750</xdr:colOff>
      <xdr:row>36</xdr:row>
      <xdr:rowOff>63500</xdr:rowOff>
    </xdr:to>
    <xdr:sp macro="" textlink="">
      <xdr:nvSpPr>
        <xdr:cNvPr id="321" name="フローチャート : 判断 320"/>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22" name="テキスト ボックス 321"/>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143328</xdr:rowOff>
    </xdr:from>
    <xdr:to>
      <xdr:col>20</xdr:col>
      <xdr:colOff>158750</xdr:colOff>
      <xdr:row>40</xdr:row>
      <xdr:rowOff>154215</xdr:rowOff>
    </xdr:to>
    <xdr:cxnSp macro="">
      <xdr:nvCxnSpPr>
        <xdr:cNvPr id="323" name="直線コネクタ 322"/>
        <xdr:cNvCxnSpPr/>
      </xdr:nvCxnSpPr>
      <xdr:spPr>
        <a:xfrm flipV="1">
          <a:off x="13004800" y="7001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155122</xdr:rowOff>
    </xdr:from>
    <xdr:to>
      <xdr:col>20</xdr:col>
      <xdr:colOff>209550</xdr:colOff>
      <xdr:row>36</xdr:row>
      <xdr:rowOff>85272</xdr:rowOff>
    </xdr:to>
    <xdr:sp macro="" textlink="">
      <xdr:nvSpPr>
        <xdr:cNvPr id="324" name="フローチャート : 判断 323"/>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95449</xdr:rowOff>
    </xdr:from>
    <xdr:ext cx="762000" cy="259045"/>
    <xdr:sp macro="" textlink="">
      <xdr:nvSpPr>
        <xdr:cNvPr id="325" name="テキスト ボックス 324"/>
        <xdr:cNvSpPr txBox="1"/>
      </xdr:nvSpPr>
      <xdr:spPr>
        <a:xfrm>
          <a:off x="13512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26" name="フローチャート : 判断 325"/>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95449</xdr:rowOff>
    </xdr:from>
    <xdr:ext cx="762000" cy="259045"/>
    <xdr:sp macro="" textlink="">
      <xdr:nvSpPr>
        <xdr:cNvPr id="327" name="テキスト ボックス 326"/>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166007</xdr:rowOff>
    </xdr:from>
    <xdr:to>
      <xdr:col>24</xdr:col>
      <xdr:colOff>82550</xdr:colOff>
      <xdr:row>40</xdr:row>
      <xdr:rowOff>96157</xdr:rowOff>
    </xdr:to>
    <xdr:sp macro="" textlink="">
      <xdr:nvSpPr>
        <xdr:cNvPr id="333" name="円/楕円 332"/>
        <xdr:cNvSpPr/>
      </xdr:nvSpPr>
      <xdr:spPr>
        <a:xfrm>
          <a:off x="164592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74584</xdr:rowOff>
    </xdr:from>
    <xdr:ext cx="762000" cy="259045"/>
    <xdr:sp macro="" textlink="">
      <xdr:nvSpPr>
        <xdr:cNvPr id="334" name="補助費等該当値テキスト"/>
        <xdr:cNvSpPr txBox="1"/>
      </xdr:nvSpPr>
      <xdr:spPr>
        <a:xfrm>
          <a:off x="165989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144235</xdr:rowOff>
    </xdr:from>
    <xdr:to>
      <xdr:col>22</xdr:col>
      <xdr:colOff>615950</xdr:colOff>
      <xdr:row>40</xdr:row>
      <xdr:rowOff>74385</xdr:rowOff>
    </xdr:to>
    <xdr:sp macro="" textlink="">
      <xdr:nvSpPr>
        <xdr:cNvPr id="335" name="円/楕円 334"/>
        <xdr:cNvSpPr/>
      </xdr:nvSpPr>
      <xdr:spPr>
        <a:xfrm>
          <a:off x="15621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59162</xdr:rowOff>
    </xdr:from>
    <xdr:ext cx="736600" cy="259045"/>
    <xdr:sp macro="" textlink="">
      <xdr:nvSpPr>
        <xdr:cNvPr id="336" name="テキスト ボックス 335"/>
        <xdr:cNvSpPr txBox="1"/>
      </xdr:nvSpPr>
      <xdr:spPr>
        <a:xfrm>
          <a:off x="15290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92528</xdr:rowOff>
    </xdr:from>
    <xdr:to>
      <xdr:col>21</xdr:col>
      <xdr:colOff>412750</xdr:colOff>
      <xdr:row>41</xdr:row>
      <xdr:rowOff>22678</xdr:rowOff>
    </xdr:to>
    <xdr:sp macro="" textlink="">
      <xdr:nvSpPr>
        <xdr:cNvPr id="337" name="円/楕円 336"/>
        <xdr:cNvSpPr/>
      </xdr:nvSpPr>
      <xdr:spPr>
        <a:xfrm>
          <a:off x="14732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7455</xdr:rowOff>
    </xdr:from>
    <xdr:ext cx="762000" cy="259045"/>
    <xdr:sp macro="" textlink="">
      <xdr:nvSpPr>
        <xdr:cNvPr id="338" name="テキスト ボックス 337"/>
        <xdr:cNvSpPr txBox="1"/>
      </xdr:nvSpPr>
      <xdr:spPr>
        <a:xfrm>
          <a:off x="14401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92528</xdr:rowOff>
    </xdr:from>
    <xdr:to>
      <xdr:col>20</xdr:col>
      <xdr:colOff>209550</xdr:colOff>
      <xdr:row>41</xdr:row>
      <xdr:rowOff>22678</xdr:rowOff>
    </xdr:to>
    <xdr:sp macro="" textlink="">
      <xdr:nvSpPr>
        <xdr:cNvPr id="339" name="円/楕円 338"/>
        <xdr:cNvSpPr/>
      </xdr:nvSpPr>
      <xdr:spPr>
        <a:xfrm>
          <a:off x="13843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7455</xdr:rowOff>
    </xdr:from>
    <xdr:ext cx="762000" cy="259045"/>
    <xdr:sp macro="" textlink="">
      <xdr:nvSpPr>
        <xdr:cNvPr id="340" name="テキスト ボックス 339"/>
        <xdr:cNvSpPr txBox="1"/>
      </xdr:nvSpPr>
      <xdr:spPr>
        <a:xfrm>
          <a:off x="13512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103415</xdr:rowOff>
    </xdr:from>
    <xdr:to>
      <xdr:col>19</xdr:col>
      <xdr:colOff>6350</xdr:colOff>
      <xdr:row>41</xdr:row>
      <xdr:rowOff>33565</xdr:rowOff>
    </xdr:to>
    <xdr:sp macro="" textlink="">
      <xdr:nvSpPr>
        <xdr:cNvPr id="341" name="円/楕円 340"/>
        <xdr:cNvSpPr/>
      </xdr:nvSpPr>
      <xdr:spPr>
        <a:xfrm>
          <a:off x="129540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18342</xdr:rowOff>
    </xdr:from>
    <xdr:ext cx="762000" cy="259045"/>
    <xdr:sp macro="" textlink="">
      <xdr:nvSpPr>
        <xdr:cNvPr id="342" name="テキスト ボックス 341"/>
        <xdr:cNvSpPr txBox="1"/>
      </xdr:nvSpPr>
      <xdr:spPr>
        <a:xfrm>
          <a:off x="12623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地方債元金償還金（繰上償還）の増等により、前年度と比較して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ポイント増加となった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類似団体平均、全国平均、埼玉県平均と比較すると、全国平均のみ下回っている状況である。</a:t>
          </a:r>
          <a:endParaRPr lang="ja-JP" altLang="ja-JP" sz="1100">
            <a:effectLst/>
          </a:endParaRPr>
        </a:p>
        <a:p>
          <a:pPr eaLnBrk="1" fontAlgn="auto" latinLnBrk="0" hangingPunct="1"/>
          <a:r>
            <a:rPr kumimoji="1" lang="ja-JP" altLang="ja-JP" sz="1100">
              <a:solidFill>
                <a:schemeClr val="dk1"/>
              </a:solidFill>
              <a:effectLst/>
              <a:latin typeface="+mn-lt"/>
              <a:ea typeface="+mn-ea"/>
              <a:cs typeface="+mn-cs"/>
            </a:rPr>
            <a:t>　今後も市債の新規発行抑制に努め、公債費の減少を図っていく。</a:t>
          </a:r>
          <a:endParaRPr lang="ja-JP" altLang="ja-JP" sz="1100">
            <a:effectLst/>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130810</xdr:rowOff>
    </xdr:from>
    <xdr:to>
      <xdr:col>7</xdr:col>
      <xdr:colOff>15875</xdr:colOff>
      <xdr:row>81</xdr:row>
      <xdr:rowOff>62230</xdr:rowOff>
    </xdr:to>
    <xdr:cxnSp macro="">
      <xdr:nvCxnSpPr>
        <xdr:cNvPr id="370" name="直線コネクタ 369"/>
        <xdr:cNvCxnSpPr/>
      </xdr:nvCxnSpPr>
      <xdr:spPr>
        <a:xfrm flipV="1">
          <a:off x="4826000" y="126466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34307</xdr:rowOff>
    </xdr:from>
    <xdr:ext cx="762000" cy="259045"/>
    <xdr:sp macro="" textlink="">
      <xdr:nvSpPr>
        <xdr:cNvPr id="371"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612775</xdr:colOff>
      <xdr:row>81</xdr:row>
      <xdr:rowOff>62230</xdr:rowOff>
    </xdr:from>
    <xdr:to>
      <xdr:col>7</xdr:col>
      <xdr:colOff>104775</xdr:colOff>
      <xdr:row>81</xdr:row>
      <xdr:rowOff>62230</xdr:rowOff>
    </xdr:to>
    <xdr:cxnSp macro="">
      <xdr:nvCxnSpPr>
        <xdr:cNvPr id="372" name="直線コネクタ 371"/>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45737</xdr:rowOff>
    </xdr:from>
    <xdr:ext cx="762000" cy="259045"/>
    <xdr:sp macro="" textlink="">
      <xdr:nvSpPr>
        <xdr:cNvPr id="373"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73</xdr:row>
      <xdr:rowOff>130810</xdr:rowOff>
    </xdr:from>
    <xdr:to>
      <xdr:col>7</xdr:col>
      <xdr:colOff>104775</xdr:colOff>
      <xdr:row>73</xdr:row>
      <xdr:rowOff>130810</xdr:rowOff>
    </xdr:to>
    <xdr:cxnSp macro="">
      <xdr:nvCxnSpPr>
        <xdr:cNvPr id="374" name="直線コネクタ 373"/>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62230</xdr:rowOff>
    </xdr:from>
    <xdr:to>
      <xdr:col>7</xdr:col>
      <xdr:colOff>15875</xdr:colOff>
      <xdr:row>77</xdr:row>
      <xdr:rowOff>69850</xdr:rowOff>
    </xdr:to>
    <xdr:cxnSp macro="">
      <xdr:nvCxnSpPr>
        <xdr:cNvPr id="375" name="直線コネクタ 374"/>
        <xdr:cNvCxnSpPr/>
      </xdr:nvCxnSpPr>
      <xdr:spPr>
        <a:xfrm>
          <a:off x="3987800" y="13263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69867</xdr:rowOff>
    </xdr:from>
    <xdr:ext cx="762000" cy="259045"/>
    <xdr:sp macro="" textlink="">
      <xdr:nvSpPr>
        <xdr:cNvPr id="376"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7" name="フローチャート : 判断 376"/>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62230</xdr:rowOff>
    </xdr:from>
    <xdr:to>
      <xdr:col>5</xdr:col>
      <xdr:colOff>549275</xdr:colOff>
      <xdr:row>78</xdr:row>
      <xdr:rowOff>5080</xdr:rowOff>
    </xdr:to>
    <xdr:cxnSp macro="">
      <xdr:nvCxnSpPr>
        <xdr:cNvPr id="378" name="直線コネクタ 377"/>
        <xdr:cNvCxnSpPr/>
      </xdr:nvCxnSpPr>
      <xdr:spPr>
        <a:xfrm flipV="1">
          <a:off x="3098800" y="132638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83820</xdr:rowOff>
    </xdr:from>
    <xdr:to>
      <xdr:col>5</xdr:col>
      <xdr:colOff>600075</xdr:colOff>
      <xdr:row>77</xdr:row>
      <xdr:rowOff>13970</xdr:rowOff>
    </xdr:to>
    <xdr:sp macro="" textlink="">
      <xdr:nvSpPr>
        <xdr:cNvPr id="379" name="フローチャート : 判断 378"/>
        <xdr:cNvSpPr/>
      </xdr:nvSpPr>
      <xdr:spPr>
        <a:xfrm>
          <a:off x="3937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24147</xdr:rowOff>
    </xdr:from>
    <xdr:ext cx="736600" cy="259045"/>
    <xdr:sp macro="" textlink="">
      <xdr:nvSpPr>
        <xdr:cNvPr id="380" name="テキスト ボックス 379"/>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5080</xdr:rowOff>
    </xdr:from>
    <xdr:to>
      <xdr:col>4</xdr:col>
      <xdr:colOff>346075</xdr:colOff>
      <xdr:row>78</xdr:row>
      <xdr:rowOff>5080</xdr:rowOff>
    </xdr:to>
    <xdr:cxnSp macro="">
      <xdr:nvCxnSpPr>
        <xdr:cNvPr id="381" name="直線コネクタ 380"/>
        <xdr:cNvCxnSpPr/>
      </xdr:nvCxnSpPr>
      <xdr:spPr>
        <a:xfrm>
          <a:off x="2209800" y="13378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26670</xdr:rowOff>
    </xdr:from>
    <xdr:to>
      <xdr:col>4</xdr:col>
      <xdr:colOff>396875</xdr:colOff>
      <xdr:row>77</xdr:row>
      <xdr:rowOff>128270</xdr:rowOff>
    </xdr:to>
    <xdr:sp macro="" textlink="">
      <xdr:nvSpPr>
        <xdr:cNvPr id="382" name="フローチャート : 判断 381"/>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138447</xdr:rowOff>
    </xdr:from>
    <xdr:ext cx="762000" cy="259045"/>
    <xdr:sp macro="" textlink="">
      <xdr:nvSpPr>
        <xdr:cNvPr id="383" name="テキスト ボックス 382"/>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5080</xdr:rowOff>
    </xdr:from>
    <xdr:to>
      <xdr:col>3</xdr:col>
      <xdr:colOff>142875</xdr:colOff>
      <xdr:row>78</xdr:row>
      <xdr:rowOff>20320</xdr:rowOff>
    </xdr:to>
    <xdr:cxnSp macro="">
      <xdr:nvCxnSpPr>
        <xdr:cNvPr id="384" name="直線コネクタ 383"/>
        <xdr:cNvCxnSpPr/>
      </xdr:nvCxnSpPr>
      <xdr:spPr>
        <a:xfrm flipV="1">
          <a:off x="1320800" y="1337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85" name="フローチャート : 判断 384"/>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86" name="テキスト ボックス 385"/>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87" name="フローチャート : 判断 386"/>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88" name="テキスト ボックス 387"/>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94" name="円/楕円 393"/>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162577</xdr:rowOff>
    </xdr:from>
    <xdr:ext cx="762000" cy="259045"/>
    <xdr:sp macro="" textlink="">
      <xdr:nvSpPr>
        <xdr:cNvPr id="395" name="公債費該当値テキスト"/>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11430</xdr:rowOff>
    </xdr:from>
    <xdr:to>
      <xdr:col>5</xdr:col>
      <xdr:colOff>600075</xdr:colOff>
      <xdr:row>77</xdr:row>
      <xdr:rowOff>113030</xdr:rowOff>
    </xdr:to>
    <xdr:sp macro="" textlink="">
      <xdr:nvSpPr>
        <xdr:cNvPr id="396" name="円/楕円 395"/>
        <xdr:cNvSpPr/>
      </xdr:nvSpPr>
      <xdr:spPr>
        <a:xfrm>
          <a:off x="3937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97807</xdr:rowOff>
    </xdr:from>
    <xdr:ext cx="736600" cy="259045"/>
    <xdr:sp macro="" textlink="">
      <xdr:nvSpPr>
        <xdr:cNvPr id="397" name="テキスト ボックス 396"/>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125730</xdr:rowOff>
    </xdr:from>
    <xdr:to>
      <xdr:col>4</xdr:col>
      <xdr:colOff>396875</xdr:colOff>
      <xdr:row>78</xdr:row>
      <xdr:rowOff>55880</xdr:rowOff>
    </xdr:to>
    <xdr:sp macro="" textlink="">
      <xdr:nvSpPr>
        <xdr:cNvPr id="398" name="円/楕円 397"/>
        <xdr:cNvSpPr/>
      </xdr:nvSpPr>
      <xdr:spPr>
        <a:xfrm>
          <a:off x="3048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40657</xdr:rowOff>
    </xdr:from>
    <xdr:ext cx="762000" cy="259045"/>
    <xdr:sp macro="" textlink="">
      <xdr:nvSpPr>
        <xdr:cNvPr id="399" name="テキスト ボックス 398"/>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125730</xdr:rowOff>
    </xdr:from>
    <xdr:to>
      <xdr:col>3</xdr:col>
      <xdr:colOff>193675</xdr:colOff>
      <xdr:row>78</xdr:row>
      <xdr:rowOff>55880</xdr:rowOff>
    </xdr:to>
    <xdr:sp macro="" textlink="">
      <xdr:nvSpPr>
        <xdr:cNvPr id="400" name="円/楕円 399"/>
        <xdr:cNvSpPr/>
      </xdr:nvSpPr>
      <xdr:spPr>
        <a:xfrm>
          <a:off x="2159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40657</xdr:rowOff>
    </xdr:from>
    <xdr:ext cx="762000" cy="259045"/>
    <xdr:sp macro="" textlink="">
      <xdr:nvSpPr>
        <xdr:cNvPr id="401" name="テキスト ボックス 400"/>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402" name="円/楕円 401"/>
        <xdr:cNvSpPr/>
      </xdr:nvSpPr>
      <xdr:spPr>
        <a:xfrm>
          <a:off x="1270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55897</xdr:rowOff>
    </xdr:from>
    <xdr:ext cx="762000" cy="259045"/>
    <xdr:sp macro="" textlink="">
      <xdr:nvSpPr>
        <xdr:cNvPr id="403" name="テキスト ボックス 402"/>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前年度と比較すると</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ポイントの大幅な増加となった。類似団体平均、全国平均、埼玉県平均と比較すると、全国平均のみ</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回っている状況であ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依然として高い状況であるため、全国平均を目標に、今後も経常経費削減に努めていく。</a:t>
          </a:r>
          <a:endParaRPr lang="ja-JP" altLang="ja-JP" sz="1100">
            <a:effectLst/>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31750</xdr:rowOff>
    </xdr:from>
    <xdr:to>
      <xdr:col>24</xdr:col>
      <xdr:colOff>31750</xdr:colOff>
      <xdr:row>80</xdr:row>
      <xdr:rowOff>96520</xdr:rowOff>
    </xdr:to>
    <xdr:cxnSp macro="">
      <xdr:nvCxnSpPr>
        <xdr:cNvPr id="431" name="直線コネクタ 430"/>
        <xdr:cNvCxnSpPr/>
      </xdr:nvCxnSpPr>
      <xdr:spPr>
        <a:xfrm flipV="1">
          <a:off x="16510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32"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33" name="直線コネクタ 432"/>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118127</xdr:rowOff>
    </xdr:from>
    <xdr:ext cx="762000" cy="259045"/>
    <xdr:sp macro="" textlink="">
      <xdr:nvSpPr>
        <xdr:cNvPr id="434"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a:t>
          </a:r>
          <a:endParaRPr kumimoji="1" lang="ja-JP" altLang="en-US" sz="1000" b="1">
            <a:latin typeface="ＭＳ Ｐゴシック"/>
          </a:endParaRPr>
        </a:p>
      </xdr:txBody>
    </xdr:sp>
    <xdr:clientData/>
  </xdr:oneCellAnchor>
  <xdr:twoCellAnchor>
    <xdr:from>
      <xdr:col>23</xdr:col>
      <xdr:colOff>628650</xdr:colOff>
      <xdr:row>73</xdr:row>
      <xdr:rowOff>31750</xdr:rowOff>
    </xdr:from>
    <xdr:to>
      <xdr:col>24</xdr:col>
      <xdr:colOff>120650</xdr:colOff>
      <xdr:row>73</xdr:row>
      <xdr:rowOff>31750</xdr:rowOff>
    </xdr:to>
    <xdr:cxnSp macro="">
      <xdr:nvCxnSpPr>
        <xdr:cNvPr id="435" name="直線コネクタ 434"/>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54610</xdr:rowOff>
    </xdr:from>
    <xdr:to>
      <xdr:col>24</xdr:col>
      <xdr:colOff>31750</xdr:colOff>
      <xdr:row>76</xdr:row>
      <xdr:rowOff>58420</xdr:rowOff>
    </xdr:to>
    <xdr:cxnSp macro="">
      <xdr:nvCxnSpPr>
        <xdr:cNvPr id="436" name="直線コネクタ 435"/>
        <xdr:cNvCxnSpPr/>
      </xdr:nvCxnSpPr>
      <xdr:spPr>
        <a:xfrm>
          <a:off x="15671800" y="1291336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139716</xdr:rowOff>
    </xdr:from>
    <xdr:ext cx="762000" cy="259045"/>
    <xdr:sp macro="" textlink="">
      <xdr:nvSpPr>
        <xdr:cNvPr id="437"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167639</xdr:rowOff>
    </xdr:from>
    <xdr:to>
      <xdr:col>24</xdr:col>
      <xdr:colOff>82550</xdr:colOff>
      <xdr:row>77</xdr:row>
      <xdr:rowOff>97789</xdr:rowOff>
    </xdr:to>
    <xdr:sp macro="" textlink="">
      <xdr:nvSpPr>
        <xdr:cNvPr id="438" name="フローチャート : 判断 437"/>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54610</xdr:rowOff>
    </xdr:from>
    <xdr:to>
      <xdr:col>22</xdr:col>
      <xdr:colOff>565150</xdr:colOff>
      <xdr:row>75</xdr:row>
      <xdr:rowOff>54610</xdr:rowOff>
    </xdr:to>
    <xdr:cxnSp macro="">
      <xdr:nvCxnSpPr>
        <xdr:cNvPr id="439" name="直線コネクタ 438"/>
        <xdr:cNvCxnSpPr/>
      </xdr:nvCxnSpPr>
      <xdr:spPr>
        <a:xfrm>
          <a:off x="14782800" y="12913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133350</xdr:rowOff>
    </xdr:from>
    <xdr:to>
      <xdr:col>22</xdr:col>
      <xdr:colOff>615950</xdr:colOff>
      <xdr:row>76</xdr:row>
      <xdr:rowOff>63500</xdr:rowOff>
    </xdr:to>
    <xdr:sp macro="" textlink="">
      <xdr:nvSpPr>
        <xdr:cNvPr id="440" name="フローチャート : 判断 439"/>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48277</xdr:rowOff>
    </xdr:from>
    <xdr:ext cx="736600" cy="259045"/>
    <xdr:sp macro="" textlink="">
      <xdr:nvSpPr>
        <xdr:cNvPr id="441" name="テキスト ボックス 440"/>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1270</xdr:rowOff>
    </xdr:from>
    <xdr:to>
      <xdr:col>21</xdr:col>
      <xdr:colOff>361950</xdr:colOff>
      <xdr:row>75</xdr:row>
      <xdr:rowOff>54610</xdr:rowOff>
    </xdr:to>
    <xdr:cxnSp macro="">
      <xdr:nvCxnSpPr>
        <xdr:cNvPr id="442" name="直線コネクタ 441"/>
        <xdr:cNvCxnSpPr/>
      </xdr:nvCxnSpPr>
      <xdr:spPr>
        <a:xfrm>
          <a:off x="13893800" y="128600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57150</xdr:rowOff>
    </xdr:from>
    <xdr:to>
      <xdr:col>21</xdr:col>
      <xdr:colOff>412750</xdr:colOff>
      <xdr:row>75</xdr:row>
      <xdr:rowOff>158750</xdr:rowOff>
    </xdr:to>
    <xdr:sp macro="" textlink="">
      <xdr:nvSpPr>
        <xdr:cNvPr id="443" name="フローチャート : 判断 442"/>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143527</xdr:rowOff>
    </xdr:from>
    <xdr:ext cx="762000" cy="259045"/>
    <xdr:sp macro="" textlink="">
      <xdr:nvSpPr>
        <xdr:cNvPr id="444" name="テキスト ボックス 443"/>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1270</xdr:rowOff>
    </xdr:from>
    <xdr:to>
      <xdr:col>20</xdr:col>
      <xdr:colOff>158750</xdr:colOff>
      <xdr:row>75</xdr:row>
      <xdr:rowOff>92710</xdr:rowOff>
    </xdr:to>
    <xdr:cxnSp macro="">
      <xdr:nvCxnSpPr>
        <xdr:cNvPr id="445" name="直線コネクタ 444"/>
        <xdr:cNvCxnSpPr/>
      </xdr:nvCxnSpPr>
      <xdr:spPr>
        <a:xfrm flipV="1">
          <a:off x="13004800" y="12860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121920</xdr:rowOff>
    </xdr:from>
    <xdr:to>
      <xdr:col>20</xdr:col>
      <xdr:colOff>209550</xdr:colOff>
      <xdr:row>75</xdr:row>
      <xdr:rowOff>52070</xdr:rowOff>
    </xdr:to>
    <xdr:sp macro="" textlink="">
      <xdr:nvSpPr>
        <xdr:cNvPr id="446" name="フローチャート : 判断 445"/>
        <xdr:cNvSpPr/>
      </xdr:nvSpPr>
      <xdr:spPr>
        <a:xfrm>
          <a:off x="13843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62247</xdr:rowOff>
    </xdr:from>
    <xdr:ext cx="762000" cy="259045"/>
    <xdr:sp macro="" textlink="">
      <xdr:nvSpPr>
        <xdr:cNvPr id="447" name="テキスト ボックス 446"/>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144780</xdr:rowOff>
    </xdr:from>
    <xdr:to>
      <xdr:col>19</xdr:col>
      <xdr:colOff>6350</xdr:colOff>
      <xdr:row>75</xdr:row>
      <xdr:rowOff>74930</xdr:rowOff>
    </xdr:to>
    <xdr:sp macro="" textlink="">
      <xdr:nvSpPr>
        <xdr:cNvPr id="448" name="フローチャート : 判断 447"/>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85107</xdr:rowOff>
    </xdr:from>
    <xdr:ext cx="762000" cy="259045"/>
    <xdr:sp macro="" textlink="">
      <xdr:nvSpPr>
        <xdr:cNvPr id="449" name="テキスト ボックス 448"/>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7620</xdr:rowOff>
    </xdr:from>
    <xdr:to>
      <xdr:col>24</xdr:col>
      <xdr:colOff>82550</xdr:colOff>
      <xdr:row>76</xdr:row>
      <xdr:rowOff>109220</xdr:rowOff>
    </xdr:to>
    <xdr:sp macro="" textlink="">
      <xdr:nvSpPr>
        <xdr:cNvPr id="455" name="円/楕円 454"/>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24147</xdr:rowOff>
    </xdr:from>
    <xdr:ext cx="762000" cy="259045"/>
    <xdr:sp macro="" textlink="">
      <xdr:nvSpPr>
        <xdr:cNvPr id="456" name="公債費以外該当値テキスト"/>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3810</xdr:rowOff>
    </xdr:from>
    <xdr:to>
      <xdr:col>22</xdr:col>
      <xdr:colOff>615950</xdr:colOff>
      <xdr:row>75</xdr:row>
      <xdr:rowOff>105410</xdr:rowOff>
    </xdr:to>
    <xdr:sp macro="" textlink="">
      <xdr:nvSpPr>
        <xdr:cNvPr id="457" name="円/楕円 456"/>
        <xdr:cNvSpPr/>
      </xdr:nvSpPr>
      <xdr:spPr>
        <a:xfrm>
          <a:off x="15621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115587</xdr:rowOff>
    </xdr:from>
    <xdr:ext cx="736600" cy="259045"/>
    <xdr:sp macro="" textlink="">
      <xdr:nvSpPr>
        <xdr:cNvPr id="458" name="テキスト ボックス 457"/>
        <xdr:cNvSpPr txBox="1"/>
      </xdr:nvSpPr>
      <xdr:spPr>
        <a:xfrm>
          <a:off x="15290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3810</xdr:rowOff>
    </xdr:from>
    <xdr:to>
      <xdr:col>21</xdr:col>
      <xdr:colOff>412750</xdr:colOff>
      <xdr:row>75</xdr:row>
      <xdr:rowOff>105410</xdr:rowOff>
    </xdr:to>
    <xdr:sp macro="" textlink="">
      <xdr:nvSpPr>
        <xdr:cNvPr id="459" name="円/楕円 458"/>
        <xdr:cNvSpPr/>
      </xdr:nvSpPr>
      <xdr:spPr>
        <a:xfrm>
          <a:off x="14732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115587</xdr:rowOff>
    </xdr:from>
    <xdr:ext cx="762000" cy="259045"/>
    <xdr:sp macro="" textlink="">
      <xdr:nvSpPr>
        <xdr:cNvPr id="460" name="テキスト ボックス 459"/>
        <xdr:cNvSpPr txBox="1"/>
      </xdr:nvSpPr>
      <xdr:spPr>
        <a:xfrm>
          <a:off x="14401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121920</xdr:rowOff>
    </xdr:from>
    <xdr:to>
      <xdr:col>20</xdr:col>
      <xdr:colOff>209550</xdr:colOff>
      <xdr:row>75</xdr:row>
      <xdr:rowOff>52070</xdr:rowOff>
    </xdr:to>
    <xdr:sp macro="" textlink="">
      <xdr:nvSpPr>
        <xdr:cNvPr id="461" name="円/楕円 460"/>
        <xdr:cNvSpPr/>
      </xdr:nvSpPr>
      <xdr:spPr>
        <a:xfrm>
          <a:off x="13843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36847</xdr:rowOff>
    </xdr:from>
    <xdr:ext cx="762000" cy="259045"/>
    <xdr:sp macro="" textlink="">
      <xdr:nvSpPr>
        <xdr:cNvPr id="462" name="テキスト ボックス 461"/>
        <xdr:cNvSpPr txBox="1"/>
      </xdr:nvSpPr>
      <xdr:spPr>
        <a:xfrm>
          <a:off x="13512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63" name="円/楕円 462"/>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128288</xdr:rowOff>
    </xdr:from>
    <xdr:ext cx="762000" cy="259045"/>
    <xdr:sp macro="" textlink="">
      <xdr:nvSpPr>
        <xdr:cNvPr id="464" name="テキスト ボックス 463"/>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埼玉県久喜市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34722</xdr:rowOff>
    </xdr:from>
    <xdr:to>
      <xdr:col>4</xdr:col>
      <xdr:colOff>1117600</xdr:colOff>
      <xdr:row>18</xdr:row>
      <xdr:rowOff>145898</xdr:rowOff>
    </xdr:to>
    <xdr:cxnSp macro="">
      <xdr:nvCxnSpPr>
        <xdr:cNvPr id="45" name="直線コネクタ 44"/>
        <xdr:cNvCxnSpPr/>
      </xdr:nvCxnSpPr>
      <xdr:spPr bwMode="auto">
        <a:xfrm flipV="1">
          <a:off x="5651500" y="1968297"/>
          <a:ext cx="0" cy="13113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117975</xdr:rowOff>
    </xdr:from>
    <xdr:ext cx="762000" cy="259045"/>
    <xdr:sp macro="" textlink="">
      <xdr:nvSpPr>
        <xdr:cNvPr id="46" name="人口1人当たり決算額の推移最小値テキスト130"/>
        <xdr:cNvSpPr txBox="1"/>
      </xdr:nvSpPr>
      <xdr:spPr>
        <a:xfrm>
          <a:off x="5740400" y="325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47,254</a:t>
          </a:r>
          <a:endParaRPr kumimoji="1" lang="ja-JP" altLang="en-US" sz="1000" b="1">
            <a:latin typeface="ＭＳ Ｐゴシック"/>
          </a:endParaRPr>
        </a:p>
      </xdr:txBody>
    </xdr:sp>
    <xdr:clientData/>
  </xdr:oneCellAnchor>
  <xdr:twoCellAnchor>
    <xdr:from>
      <xdr:col>4</xdr:col>
      <xdr:colOff>1028700</xdr:colOff>
      <xdr:row>18</xdr:row>
      <xdr:rowOff>145898</xdr:rowOff>
    </xdr:from>
    <xdr:to>
      <xdr:col>5</xdr:col>
      <xdr:colOff>73025</xdr:colOff>
      <xdr:row>18</xdr:row>
      <xdr:rowOff>145898</xdr:rowOff>
    </xdr:to>
    <xdr:cxnSp macro="">
      <xdr:nvCxnSpPr>
        <xdr:cNvPr id="47" name="直線コネクタ 46"/>
        <xdr:cNvCxnSpPr/>
      </xdr:nvCxnSpPr>
      <xdr:spPr bwMode="auto">
        <a:xfrm>
          <a:off x="5562600" y="3279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121099</xdr:rowOff>
    </xdr:from>
    <xdr:ext cx="762000" cy="259045"/>
    <xdr:sp macro="" textlink="">
      <xdr:nvSpPr>
        <xdr:cNvPr id="48" name="人口1人当たり決算額の推移最大値テキスト130"/>
        <xdr:cNvSpPr txBox="1"/>
      </xdr:nvSpPr>
      <xdr:spPr>
        <a:xfrm>
          <a:off x="5740400" y="171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81,672</a:t>
          </a:r>
          <a:endParaRPr kumimoji="1" lang="ja-JP" altLang="en-US" sz="1000" b="1">
            <a:latin typeface="ＭＳ Ｐゴシック"/>
          </a:endParaRPr>
        </a:p>
      </xdr:txBody>
    </xdr:sp>
    <xdr:clientData/>
  </xdr:oneCellAnchor>
  <xdr:twoCellAnchor>
    <xdr:from>
      <xdr:col>4</xdr:col>
      <xdr:colOff>1028700</xdr:colOff>
      <xdr:row>11</xdr:row>
      <xdr:rowOff>34722</xdr:rowOff>
    </xdr:from>
    <xdr:to>
      <xdr:col>5</xdr:col>
      <xdr:colOff>73025</xdr:colOff>
      <xdr:row>11</xdr:row>
      <xdr:rowOff>34722</xdr:rowOff>
    </xdr:to>
    <xdr:cxnSp macro="">
      <xdr:nvCxnSpPr>
        <xdr:cNvPr id="49" name="直線コネクタ 48"/>
        <xdr:cNvCxnSpPr/>
      </xdr:nvCxnSpPr>
      <xdr:spPr bwMode="auto">
        <a:xfrm>
          <a:off x="5562600" y="1968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96711</xdr:rowOff>
    </xdr:from>
    <xdr:to>
      <xdr:col>4</xdr:col>
      <xdr:colOff>1117600</xdr:colOff>
      <xdr:row>15</xdr:row>
      <xdr:rowOff>134506</xdr:rowOff>
    </xdr:to>
    <xdr:cxnSp macro="">
      <xdr:nvCxnSpPr>
        <xdr:cNvPr id="50" name="直線コネクタ 49"/>
        <xdr:cNvCxnSpPr/>
      </xdr:nvCxnSpPr>
      <xdr:spPr bwMode="auto">
        <a:xfrm>
          <a:off x="5003800" y="2716086"/>
          <a:ext cx="647700" cy="37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78020</xdr:rowOff>
    </xdr:from>
    <xdr:ext cx="762000" cy="259045"/>
    <xdr:sp macro="" textlink="">
      <xdr:nvSpPr>
        <xdr:cNvPr id="51" name="人口1人当たり決算額の推移平均値テキスト130"/>
        <xdr:cNvSpPr txBox="1"/>
      </xdr:nvSpPr>
      <xdr:spPr>
        <a:xfrm>
          <a:off x="5740400" y="2525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61,636</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61493</xdr:rowOff>
    </xdr:from>
    <xdr:to>
      <xdr:col>5</xdr:col>
      <xdr:colOff>34925</xdr:colOff>
      <xdr:row>15</xdr:row>
      <xdr:rowOff>163093</xdr:rowOff>
    </xdr:to>
    <xdr:sp macro="" textlink="">
      <xdr:nvSpPr>
        <xdr:cNvPr id="52" name="フローチャート : 判断 51"/>
        <xdr:cNvSpPr/>
      </xdr:nvSpPr>
      <xdr:spPr bwMode="auto">
        <a:xfrm>
          <a:off x="5600700" y="2680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96711</xdr:rowOff>
    </xdr:from>
    <xdr:to>
      <xdr:col>4</xdr:col>
      <xdr:colOff>469900</xdr:colOff>
      <xdr:row>15</xdr:row>
      <xdr:rowOff>157556</xdr:rowOff>
    </xdr:to>
    <xdr:cxnSp macro="">
      <xdr:nvCxnSpPr>
        <xdr:cNvPr id="53" name="直線コネクタ 52"/>
        <xdr:cNvCxnSpPr/>
      </xdr:nvCxnSpPr>
      <xdr:spPr bwMode="auto">
        <a:xfrm flipV="1">
          <a:off x="4305300" y="2716086"/>
          <a:ext cx="698500" cy="60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17526</xdr:rowOff>
    </xdr:from>
    <xdr:to>
      <xdr:col>4</xdr:col>
      <xdr:colOff>520700</xdr:colOff>
      <xdr:row>15</xdr:row>
      <xdr:rowOff>119126</xdr:rowOff>
    </xdr:to>
    <xdr:sp macro="" textlink="">
      <xdr:nvSpPr>
        <xdr:cNvPr id="54" name="フローチャート : 判断 53"/>
        <xdr:cNvSpPr/>
      </xdr:nvSpPr>
      <xdr:spPr bwMode="auto">
        <a:xfrm>
          <a:off x="49530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129303</xdr:rowOff>
    </xdr:from>
    <xdr:ext cx="736600" cy="259045"/>
    <xdr:sp macro="" textlink="">
      <xdr:nvSpPr>
        <xdr:cNvPr id="55" name="テキスト ボックス 54"/>
        <xdr:cNvSpPr txBox="1"/>
      </xdr:nvSpPr>
      <xdr:spPr>
        <a:xfrm>
          <a:off x="4622800" y="240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62,790</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143116</xdr:rowOff>
    </xdr:from>
    <xdr:to>
      <xdr:col>3</xdr:col>
      <xdr:colOff>904875</xdr:colOff>
      <xdr:row>15</xdr:row>
      <xdr:rowOff>157556</xdr:rowOff>
    </xdr:to>
    <xdr:cxnSp macro="">
      <xdr:nvCxnSpPr>
        <xdr:cNvPr id="56" name="直線コネクタ 55"/>
        <xdr:cNvCxnSpPr/>
      </xdr:nvCxnSpPr>
      <xdr:spPr bwMode="auto">
        <a:xfrm>
          <a:off x="3606800" y="2762491"/>
          <a:ext cx="698500" cy="14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86754</xdr:rowOff>
    </xdr:from>
    <xdr:to>
      <xdr:col>3</xdr:col>
      <xdr:colOff>955675</xdr:colOff>
      <xdr:row>16</xdr:row>
      <xdr:rowOff>16904</xdr:rowOff>
    </xdr:to>
    <xdr:sp macro="" textlink="">
      <xdr:nvSpPr>
        <xdr:cNvPr id="57" name="フローチャート : 判断 56"/>
        <xdr:cNvSpPr/>
      </xdr:nvSpPr>
      <xdr:spPr bwMode="auto">
        <a:xfrm>
          <a:off x="42545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27081</xdr:rowOff>
    </xdr:from>
    <xdr:ext cx="762000" cy="259045"/>
    <xdr:sp macro="" textlink="">
      <xdr:nvSpPr>
        <xdr:cNvPr id="58" name="テキスト ボックス 57"/>
        <xdr:cNvSpPr txBox="1"/>
      </xdr:nvSpPr>
      <xdr:spPr>
        <a:xfrm>
          <a:off x="3924300" y="247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77661</xdr:rowOff>
    </xdr:from>
    <xdr:to>
      <xdr:col>3</xdr:col>
      <xdr:colOff>206375</xdr:colOff>
      <xdr:row>15</xdr:row>
      <xdr:rowOff>143116</xdr:rowOff>
    </xdr:to>
    <xdr:cxnSp macro="">
      <xdr:nvCxnSpPr>
        <xdr:cNvPr id="59" name="直線コネクタ 58"/>
        <xdr:cNvCxnSpPr/>
      </xdr:nvCxnSpPr>
      <xdr:spPr bwMode="auto">
        <a:xfrm>
          <a:off x="2908300" y="2697036"/>
          <a:ext cx="698500" cy="65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89421</xdr:rowOff>
    </xdr:from>
    <xdr:to>
      <xdr:col>3</xdr:col>
      <xdr:colOff>257175</xdr:colOff>
      <xdr:row>16</xdr:row>
      <xdr:rowOff>19571</xdr:rowOff>
    </xdr:to>
    <xdr:sp macro="" textlink="">
      <xdr:nvSpPr>
        <xdr:cNvPr id="60" name="フローチャート : 判断 59"/>
        <xdr:cNvSpPr/>
      </xdr:nvSpPr>
      <xdr:spPr bwMode="auto">
        <a:xfrm>
          <a:off x="35560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29748</xdr:rowOff>
    </xdr:from>
    <xdr:ext cx="762000" cy="259045"/>
    <xdr:sp macro="" textlink="">
      <xdr:nvSpPr>
        <xdr:cNvPr id="61" name="テキスト ボックス 60"/>
        <xdr:cNvSpPr txBox="1"/>
      </xdr:nvSpPr>
      <xdr:spPr>
        <a:xfrm>
          <a:off x="3225800" y="247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51968</xdr:rowOff>
    </xdr:from>
    <xdr:to>
      <xdr:col>2</xdr:col>
      <xdr:colOff>692150</xdr:colOff>
      <xdr:row>15</xdr:row>
      <xdr:rowOff>153568</xdr:rowOff>
    </xdr:to>
    <xdr:sp macro="" textlink="">
      <xdr:nvSpPr>
        <xdr:cNvPr id="62" name="フローチャート : 判断 61"/>
        <xdr:cNvSpPr/>
      </xdr:nvSpPr>
      <xdr:spPr bwMode="auto">
        <a:xfrm>
          <a:off x="28575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138345</xdr:rowOff>
    </xdr:from>
    <xdr:ext cx="762000" cy="259045"/>
    <xdr:sp macro="" textlink="">
      <xdr:nvSpPr>
        <xdr:cNvPr id="63" name="テキスト ボックス 62"/>
        <xdr:cNvSpPr txBox="1"/>
      </xdr:nvSpPr>
      <xdr:spPr>
        <a:xfrm>
          <a:off x="2527300" y="275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83706</xdr:rowOff>
    </xdr:from>
    <xdr:to>
      <xdr:col>5</xdr:col>
      <xdr:colOff>34925</xdr:colOff>
      <xdr:row>16</xdr:row>
      <xdr:rowOff>13856</xdr:rowOff>
    </xdr:to>
    <xdr:sp macro="" textlink="">
      <xdr:nvSpPr>
        <xdr:cNvPr id="69" name="円/楕円 68"/>
        <xdr:cNvSpPr/>
      </xdr:nvSpPr>
      <xdr:spPr bwMode="auto">
        <a:xfrm>
          <a:off x="5600700" y="2703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55783</xdr:rowOff>
    </xdr:from>
    <xdr:ext cx="762000" cy="259045"/>
    <xdr:sp macro="" textlink="">
      <xdr:nvSpPr>
        <xdr:cNvPr id="70" name="人口1人当たり決算額の推移該当値テキスト130"/>
        <xdr:cNvSpPr txBox="1"/>
      </xdr:nvSpPr>
      <xdr:spPr>
        <a:xfrm>
          <a:off x="5740400" y="267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61,053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45911</xdr:rowOff>
    </xdr:from>
    <xdr:to>
      <xdr:col>4</xdr:col>
      <xdr:colOff>520700</xdr:colOff>
      <xdr:row>15</xdr:row>
      <xdr:rowOff>147511</xdr:rowOff>
    </xdr:to>
    <xdr:sp macro="" textlink="">
      <xdr:nvSpPr>
        <xdr:cNvPr id="71" name="円/楕円 70"/>
        <xdr:cNvSpPr/>
      </xdr:nvSpPr>
      <xdr:spPr bwMode="auto">
        <a:xfrm>
          <a:off x="4953000" y="2665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132288</xdr:rowOff>
    </xdr:from>
    <xdr:ext cx="736600" cy="259045"/>
    <xdr:sp macro="" textlink="">
      <xdr:nvSpPr>
        <xdr:cNvPr id="72" name="テキスト ボックス 71"/>
        <xdr:cNvSpPr txBox="1"/>
      </xdr:nvSpPr>
      <xdr:spPr>
        <a:xfrm>
          <a:off x="4622800" y="2751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62,045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106756</xdr:rowOff>
    </xdr:from>
    <xdr:to>
      <xdr:col>3</xdr:col>
      <xdr:colOff>955675</xdr:colOff>
      <xdr:row>16</xdr:row>
      <xdr:rowOff>36906</xdr:rowOff>
    </xdr:to>
    <xdr:sp macro="" textlink="">
      <xdr:nvSpPr>
        <xdr:cNvPr id="73" name="円/楕円 72"/>
        <xdr:cNvSpPr/>
      </xdr:nvSpPr>
      <xdr:spPr bwMode="auto">
        <a:xfrm>
          <a:off x="4254500" y="2726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21683</xdr:rowOff>
    </xdr:from>
    <xdr:ext cx="762000" cy="259045"/>
    <xdr:sp macro="" textlink="">
      <xdr:nvSpPr>
        <xdr:cNvPr id="74" name="テキスト ボックス 73"/>
        <xdr:cNvSpPr txBox="1"/>
      </xdr:nvSpPr>
      <xdr:spPr>
        <a:xfrm>
          <a:off x="3924300" y="2812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60,448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92316</xdr:rowOff>
    </xdr:from>
    <xdr:to>
      <xdr:col>3</xdr:col>
      <xdr:colOff>257175</xdr:colOff>
      <xdr:row>16</xdr:row>
      <xdr:rowOff>22466</xdr:rowOff>
    </xdr:to>
    <xdr:sp macro="" textlink="">
      <xdr:nvSpPr>
        <xdr:cNvPr id="75" name="円/楕円 74"/>
        <xdr:cNvSpPr/>
      </xdr:nvSpPr>
      <xdr:spPr bwMode="auto">
        <a:xfrm>
          <a:off x="3556000" y="2711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7243</xdr:rowOff>
    </xdr:from>
    <xdr:ext cx="762000" cy="259045"/>
    <xdr:sp macro="" textlink="">
      <xdr:nvSpPr>
        <xdr:cNvPr id="76" name="テキスト ボックス 75"/>
        <xdr:cNvSpPr txBox="1"/>
      </xdr:nvSpPr>
      <xdr:spPr>
        <a:xfrm>
          <a:off x="3225800" y="279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60,827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26861</xdr:rowOff>
    </xdr:from>
    <xdr:to>
      <xdr:col>2</xdr:col>
      <xdr:colOff>692150</xdr:colOff>
      <xdr:row>15</xdr:row>
      <xdr:rowOff>128461</xdr:rowOff>
    </xdr:to>
    <xdr:sp macro="" textlink="">
      <xdr:nvSpPr>
        <xdr:cNvPr id="77" name="円/楕円 76"/>
        <xdr:cNvSpPr/>
      </xdr:nvSpPr>
      <xdr:spPr bwMode="auto">
        <a:xfrm>
          <a:off x="2857500" y="2646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138638</xdr:rowOff>
    </xdr:from>
    <xdr:ext cx="762000" cy="259045"/>
    <xdr:sp macro="" textlink="">
      <xdr:nvSpPr>
        <xdr:cNvPr id="78" name="テキスト ボックス 77"/>
        <xdr:cNvSpPr txBox="1"/>
      </xdr:nvSpPr>
      <xdr:spPr>
        <a:xfrm>
          <a:off x="2527300" y="241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62,545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268884</xdr:rowOff>
    </xdr:from>
    <xdr:to>
      <xdr:col>4</xdr:col>
      <xdr:colOff>1117600</xdr:colOff>
      <xdr:row>37</xdr:row>
      <xdr:rowOff>173063</xdr:rowOff>
    </xdr:to>
    <xdr:cxnSp macro="">
      <xdr:nvCxnSpPr>
        <xdr:cNvPr id="106" name="直線コネクタ 105"/>
        <xdr:cNvCxnSpPr/>
      </xdr:nvCxnSpPr>
      <xdr:spPr bwMode="auto">
        <a:xfrm flipV="1">
          <a:off x="5651500" y="6193434"/>
          <a:ext cx="0" cy="11043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145140</xdr:rowOff>
    </xdr:from>
    <xdr:ext cx="762000" cy="259045"/>
    <xdr:sp macro="" textlink="">
      <xdr:nvSpPr>
        <xdr:cNvPr id="107" name="人口1人当たり決算額の推移最小値テキスト445"/>
        <xdr:cNvSpPr txBox="1"/>
      </xdr:nvSpPr>
      <xdr:spPr>
        <a:xfrm>
          <a:off x="5740400" y="72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-3,209</a:t>
          </a:r>
          <a:endParaRPr kumimoji="1" lang="ja-JP" altLang="en-US" sz="1000" b="1">
            <a:latin typeface="ＭＳ Ｐゴシック"/>
          </a:endParaRPr>
        </a:p>
      </xdr:txBody>
    </xdr:sp>
    <xdr:clientData/>
  </xdr:oneCellAnchor>
  <xdr:twoCellAnchor>
    <xdr:from>
      <xdr:col>4</xdr:col>
      <xdr:colOff>1028700</xdr:colOff>
      <xdr:row>37</xdr:row>
      <xdr:rowOff>173063</xdr:rowOff>
    </xdr:from>
    <xdr:to>
      <xdr:col>5</xdr:col>
      <xdr:colOff>73025</xdr:colOff>
      <xdr:row>37</xdr:row>
      <xdr:rowOff>173063</xdr:rowOff>
    </xdr:to>
    <xdr:cxnSp macro="">
      <xdr:nvCxnSpPr>
        <xdr:cNvPr id="108" name="直線コネクタ 107"/>
        <xdr:cNvCxnSpPr/>
      </xdr:nvCxnSpPr>
      <xdr:spPr bwMode="auto">
        <a:xfrm>
          <a:off x="5562600" y="72977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12361</xdr:rowOff>
    </xdr:from>
    <xdr:ext cx="762000" cy="259045"/>
    <xdr:sp macro="" textlink="">
      <xdr:nvSpPr>
        <xdr:cNvPr id="109" name="人口1人当たり決算額の推移最大値テキスト445"/>
        <xdr:cNvSpPr txBox="1"/>
      </xdr:nvSpPr>
      <xdr:spPr>
        <a:xfrm>
          <a:off x="5740400" y="593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25,776</a:t>
          </a:r>
          <a:endParaRPr kumimoji="1" lang="ja-JP" altLang="en-US" sz="1000" b="1">
            <a:latin typeface="ＭＳ Ｐゴシック"/>
          </a:endParaRPr>
        </a:p>
      </xdr:txBody>
    </xdr:sp>
    <xdr:clientData/>
  </xdr:oneCellAnchor>
  <xdr:twoCellAnchor>
    <xdr:from>
      <xdr:col>4</xdr:col>
      <xdr:colOff>1028700</xdr:colOff>
      <xdr:row>33</xdr:row>
      <xdr:rowOff>268884</xdr:rowOff>
    </xdr:from>
    <xdr:to>
      <xdr:col>5</xdr:col>
      <xdr:colOff>73025</xdr:colOff>
      <xdr:row>33</xdr:row>
      <xdr:rowOff>268884</xdr:rowOff>
    </xdr:to>
    <xdr:cxnSp macro="">
      <xdr:nvCxnSpPr>
        <xdr:cNvPr id="110" name="直線コネクタ 109"/>
        <xdr:cNvCxnSpPr/>
      </xdr:nvCxnSpPr>
      <xdr:spPr bwMode="auto">
        <a:xfrm>
          <a:off x="5562600" y="61934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60401</xdr:rowOff>
    </xdr:from>
    <xdr:to>
      <xdr:col>4</xdr:col>
      <xdr:colOff>1117600</xdr:colOff>
      <xdr:row>35</xdr:row>
      <xdr:rowOff>85433</xdr:rowOff>
    </xdr:to>
    <xdr:cxnSp macro="">
      <xdr:nvCxnSpPr>
        <xdr:cNvPr id="111" name="直線コネクタ 110"/>
        <xdr:cNvCxnSpPr/>
      </xdr:nvCxnSpPr>
      <xdr:spPr bwMode="auto">
        <a:xfrm>
          <a:off x="5003800" y="6670751"/>
          <a:ext cx="647700" cy="25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245025</xdr:rowOff>
    </xdr:from>
    <xdr:ext cx="762000" cy="259045"/>
    <xdr:sp macro="" textlink="">
      <xdr:nvSpPr>
        <xdr:cNvPr id="112" name="人口1人当たり決算額の推移平均値テキスト445"/>
        <xdr:cNvSpPr txBox="1"/>
      </xdr:nvSpPr>
      <xdr:spPr>
        <a:xfrm>
          <a:off x="5740400" y="68553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6,336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272948</xdr:rowOff>
    </xdr:from>
    <xdr:to>
      <xdr:col>5</xdr:col>
      <xdr:colOff>34925</xdr:colOff>
      <xdr:row>36</xdr:row>
      <xdr:rowOff>31648</xdr:rowOff>
    </xdr:to>
    <xdr:sp macro="" textlink="">
      <xdr:nvSpPr>
        <xdr:cNvPr id="113" name="フローチャート : 判断 112"/>
        <xdr:cNvSpPr/>
      </xdr:nvSpPr>
      <xdr:spPr bwMode="auto">
        <a:xfrm>
          <a:off x="56007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321881</xdr:rowOff>
    </xdr:from>
    <xdr:to>
      <xdr:col>4</xdr:col>
      <xdr:colOff>469900</xdr:colOff>
      <xdr:row>35</xdr:row>
      <xdr:rowOff>60401</xdr:rowOff>
    </xdr:to>
    <xdr:cxnSp macro="">
      <xdr:nvCxnSpPr>
        <xdr:cNvPr id="114" name="直線コネクタ 113"/>
        <xdr:cNvCxnSpPr/>
      </xdr:nvCxnSpPr>
      <xdr:spPr bwMode="auto">
        <a:xfrm>
          <a:off x="4305300" y="6589331"/>
          <a:ext cx="698500" cy="81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224942</xdr:rowOff>
    </xdr:from>
    <xdr:to>
      <xdr:col>4</xdr:col>
      <xdr:colOff>520700</xdr:colOff>
      <xdr:row>35</xdr:row>
      <xdr:rowOff>326542</xdr:rowOff>
    </xdr:to>
    <xdr:sp macro="" textlink="">
      <xdr:nvSpPr>
        <xdr:cNvPr id="115" name="フローチャート : 判断 114"/>
        <xdr:cNvSpPr/>
      </xdr:nvSpPr>
      <xdr:spPr bwMode="auto">
        <a:xfrm>
          <a:off x="4953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311319</xdr:rowOff>
    </xdr:from>
    <xdr:ext cx="736600" cy="259045"/>
    <xdr:sp macro="" textlink="">
      <xdr:nvSpPr>
        <xdr:cNvPr id="116" name="テキスト ボックス 115"/>
        <xdr:cNvSpPr txBox="1"/>
      </xdr:nvSpPr>
      <xdr:spPr>
        <a:xfrm>
          <a:off x="4622800" y="692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321881</xdr:rowOff>
    </xdr:from>
    <xdr:to>
      <xdr:col>3</xdr:col>
      <xdr:colOff>904875</xdr:colOff>
      <xdr:row>34</xdr:row>
      <xdr:rowOff>337769</xdr:rowOff>
    </xdr:to>
    <xdr:cxnSp macro="">
      <xdr:nvCxnSpPr>
        <xdr:cNvPr id="117" name="直線コネクタ 116"/>
        <xdr:cNvCxnSpPr/>
      </xdr:nvCxnSpPr>
      <xdr:spPr bwMode="auto">
        <a:xfrm flipV="1">
          <a:off x="3606800" y="6589331"/>
          <a:ext cx="698500" cy="15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214961</xdr:rowOff>
    </xdr:from>
    <xdr:to>
      <xdr:col>3</xdr:col>
      <xdr:colOff>955675</xdr:colOff>
      <xdr:row>35</xdr:row>
      <xdr:rowOff>316561</xdr:rowOff>
    </xdr:to>
    <xdr:sp macro="" textlink="">
      <xdr:nvSpPr>
        <xdr:cNvPr id="118" name="フローチャート : 判断 117"/>
        <xdr:cNvSpPr/>
      </xdr:nvSpPr>
      <xdr:spPr bwMode="auto">
        <a:xfrm>
          <a:off x="4254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301338</xdr:rowOff>
    </xdr:from>
    <xdr:ext cx="762000" cy="259045"/>
    <xdr:sp macro="" textlink="">
      <xdr:nvSpPr>
        <xdr:cNvPr id="119" name="テキスト ボックス 118"/>
        <xdr:cNvSpPr txBox="1"/>
      </xdr:nvSpPr>
      <xdr:spPr>
        <a:xfrm>
          <a:off x="3924300" y="69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274600</xdr:rowOff>
    </xdr:from>
    <xdr:to>
      <xdr:col>3</xdr:col>
      <xdr:colOff>206375</xdr:colOff>
      <xdr:row>34</xdr:row>
      <xdr:rowOff>337769</xdr:rowOff>
    </xdr:to>
    <xdr:cxnSp macro="">
      <xdr:nvCxnSpPr>
        <xdr:cNvPr id="120" name="直線コネクタ 119"/>
        <xdr:cNvCxnSpPr/>
      </xdr:nvCxnSpPr>
      <xdr:spPr bwMode="auto">
        <a:xfrm>
          <a:off x="2908300" y="6542050"/>
          <a:ext cx="698500" cy="63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160210</xdr:rowOff>
    </xdr:from>
    <xdr:to>
      <xdr:col>3</xdr:col>
      <xdr:colOff>257175</xdr:colOff>
      <xdr:row>35</xdr:row>
      <xdr:rowOff>261810</xdr:rowOff>
    </xdr:to>
    <xdr:sp macro="" textlink="">
      <xdr:nvSpPr>
        <xdr:cNvPr id="121" name="フローチャート : 判断 120"/>
        <xdr:cNvSpPr/>
      </xdr:nvSpPr>
      <xdr:spPr bwMode="auto">
        <a:xfrm>
          <a:off x="35560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246587</xdr:rowOff>
    </xdr:from>
    <xdr:ext cx="762000" cy="259045"/>
    <xdr:sp macro="" textlink="">
      <xdr:nvSpPr>
        <xdr:cNvPr id="122" name="テキスト ボックス 121"/>
        <xdr:cNvSpPr txBox="1"/>
      </xdr:nvSpPr>
      <xdr:spPr>
        <a:xfrm>
          <a:off x="3225800" y="685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92849</xdr:rowOff>
    </xdr:from>
    <xdr:to>
      <xdr:col>2</xdr:col>
      <xdr:colOff>692150</xdr:colOff>
      <xdr:row>35</xdr:row>
      <xdr:rowOff>194449</xdr:rowOff>
    </xdr:to>
    <xdr:sp macro="" textlink="">
      <xdr:nvSpPr>
        <xdr:cNvPr id="123" name="フローチャート : 判断 122"/>
        <xdr:cNvSpPr/>
      </xdr:nvSpPr>
      <xdr:spPr bwMode="auto">
        <a:xfrm>
          <a:off x="2857500" y="6703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179226</xdr:rowOff>
    </xdr:from>
    <xdr:ext cx="762000" cy="259045"/>
    <xdr:sp macro="" textlink="">
      <xdr:nvSpPr>
        <xdr:cNvPr id="124" name="テキスト ボックス 123"/>
        <xdr:cNvSpPr txBox="1"/>
      </xdr:nvSpPr>
      <xdr:spPr>
        <a:xfrm>
          <a:off x="2527300" y="678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34633</xdr:rowOff>
    </xdr:from>
    <xdr:to>
      <xdr:col>5</xdr:col>
      <xdr:colOff>34925</xdr:colOff>
      <xdr:row>35</xdr:row>
      <xdr:rowOff>136233</xdr:rowOff>
    </xdr:to>
    <xdr:sp macro="" textlink="">
      <xdr:nvSpPr>
        <xdr:cNvPr id="130" name="円/楕円 129"/>
        <xdr:cNvSpPr/>
      </xdr:nvSpPr>
      <xdr:spPr bwMode="auto">
        <a:xfrm>
          <a:off x="5600700" y="6644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222610</xdr:rowOff>
    </xdr:from>
    <xdr:ext cx="762000" cy="259045"/>
    <xdr:sp macro="" textlink="">
      <xdr:nvSpPr>
        <xdr:cNvPr id="131" name="人口1人当たり決算額の推移該当値テキスト445"/>
        <xdr:cNvSpPr txBox="1"/>
      </xdr:nvSpPr>
      <xdr:spPr>
        <a:xfrm>
          <a:off x="5740400" y="6490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12,591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9601</xdr:rowOff>
    </xdr:from>
    <xdr:to>
      <xdr:col>4</xdr:col>
      <xdr:colOff>520700</xdr:colOff>
      <xdr:row>35</xdr:row>
      <xdr:rowOff>111201</xdr:rowOff>
    </xdr:to>
    <xdr:sp macro="" textlink="">
      <xdr:nvSpPr>
        <xdr:cNvPr id="132" name="円/楕円 131"/>
        <xdr:cNvSpPr/>
      </xdr:nvSpPr>
      <xdr:spPr bwMode="auto">
        <a:xfrm>
          <a:off x="4953000" y="6619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121378</xdr:rowOff>
    </xdr:from>
    <xdr:ext cx="736600" cy="259045"/>
    <xdr:sp macro="" textlink="">
      <xdr:nvSpPr>
        <xdr:cNvPr id="133" name="テキスト ボックス 132"/>
        <xdr:cNvSpPr txBox="1"/>
      </xdr:nvSpPr>
      <xdr:spPr>
        <a:xfrm>
          <a:off x="4622800" y="6388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13,248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271081</xdr:rowOff>
    </xdr:from>
    <xdr:to>
      <xdr:col>3</xdr:col>
      <xdr:colOff>955675</xdr:colOff>
      <xdr:row>35</xdr:row>
      <xdr:rowOff>29781</xdr:rowOff>
    </xdr:to>
    <xdr:sp macro="" textlink="">
      <xdr:nvSpPr>
        <xdr:cNvPr id="134" name="円/楕円 133"/>
        <xdr:cNvSpPr/>
      </xdr:nvSpPr>
      <xdr:spPr bwMode="auto">
        <a:xfrm>
          <a:off x="4254500" y="6538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39959</xdr:rowOff>
    </xdr:from>
    <xdr:ext cx="762000" cy="259045"/>
    <xdr:sp macro="" textlink="">
      <xdr:nvSpPr>
        <xdr:cNvPr id="135" name="テキスト ボックス 134"/>
        <xdr:cNvSpPr txBox="1"/>
      </xdr:nvSpPr>
      <xdr:spPr>
        <a:xfrm>
          <a:off x="3924300" y="630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15,385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286969</xdr:rowOff>
    </xdr:from>
    <xdr:to>
      <xdr:col>3</xdr:col>
      <xdr:colOff>257175</xdr:colOff>
      <xdr:row>35</xdr:row>
      <xdr:rowOff>45669</xdr:rowOff>
    </xdr:to>
    <xdr:sp macro="" textlink="">
      <xdr:nvSpPr>
        <xdr:cNvPr id="136" name="円/楕円 135"/>
        <xdr:cNvSpPr/>
      </xdr:nvSpPr>
      <xdr:spPr bwMode="auto">
        <a:xfrm>
          <a:off x="3556000" y="6554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55846</xdr:rowOff>
    </xdr:from>
    <xdr:ext cx="762000" cy="259045"/>
    <xdr:sp macro="" textlink="">
      <xdr:nvSpPr>
        <xdr:cNvPr id="137" name="テキスト ボックス 136"/>
        <xdr:cNvSpPr txBox="1"/>
      </xdr:nvSpPr>
      <xdr:spPr>
        <a:xfrm>
          <a:off x="3225800" y="6323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14,968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223800</xdr:rowOff>
    </xdr:from>
    <xdr:to>
      <xdr:col>2</xdr:col>
      <xdr:colOff>692150</xdr:colOff>
      <xdr:row>34</xdr:row>
      <xdr:rowOff>325400</xdr:rowOff>
    </xdr:to>
    <xdr:sp macro="" textlink="">
      <xdr:nvSpPr>
        <xdr:cNvPr id="138" name="円/楕円 137"/>
        <xdr:cNvSpPr/>
      </xdr:nvSpPr>
      <xdr:spPr bwMode="auto">
        <a:xfrm>
          <a:off x="2857500" y="6491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335577</xdr:rowOff>
    </xdr:from>
    <xdr:ext cx="762000" cy="259045"/>
    <xdr:sp macro="" textlink="">
      <xdr:nvSpPr>
        <xdr:cNvPr id="139" name="テキスト ボックス 138"/>
        <xdr:cNvSpPr txBox="1"/>
      </xdr:nvSpPr>
      <xdr:spPr>
        <a:xfrm>
          <a:off x="2527300" y="62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埼玉県久喜市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154,241
152,001
82.41
51,716,916
47,235,137
2,316,445
30,469,708
47,005,789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40.5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4689</xdr:rowOff>
    </xdr:from>
    <xdr:to>
      <xdr:col>6</xdr:col>
      <xdr:colOff>510540</xdr:colOff>
      <xdr:row>38</xdr:row>
      <xdr:rowOff>74549</xdr:rowOff>
    </xdr:to>
    <xdr:cxnSp macro="">
      <xdr:nvCxnSpPr>
        <xdr:cNvPr id="54" name="直線コネクタ 53"/>
        <xdr:cNvCxnSpPr/>
      </xdr:nvCxnSpPr>
      <xdr:spPr>
        <a:xfrm flipV="1">
          <a:off x="4633595" y="5148189"/>
          <a:ext cx="1270" cy="144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78376</xdr:rowOff>
    </xdr:from>
    <xdr:ext cx="534377" cy="259045"/>
    <xdr:sp macro="" textlink="">
      <xdr:nvSpPr>
        <xdr:cNvPr id="55" name="人件費最小値テキスト"/>
        <xdr:cNvSpPr txBox="1"/>
      </xdr:nvSpPr>
      <xdr:spPr>
        <a:xfrm>
          <a:off x="4686300" y="659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41,425</a:t>
          </a:r>
          <a:endParaRPr kumimoji="1" lang="ja-JP" altLang="en-US" sz="1000" b="1">
            <a:latin typeface="ＭＳ Ｐゴシック"/>
          </a:endParaRPr>
        </a:p>
      </xdr:txBody>
    </xdr:sp>
    <xdr:clientData/>
  </xdr:oneCellAnchor>
  <xdr:twoCellAnchor>
    <xdr:from>
      <xdr:col>6</xdr:col>
      <xdr:colOff>422275</xdr:colOff>
      <xdr:row>38</xdr:row>
      <xdr:rowOff>74549</xdr:rowOff>
    </xdr:from>
    <xdr:to>
      <xdr:col>6</xdr:col>
      <xdr:colOff>600075</xdr:colOff>
      <xdr:row>38</xdr:row>
      <xdr:rowOff>74549</xdr:rowOff>
    </xdr:to>
    <xdr:cxnSp macro="">
      <xdr:nvCxnSpPr>
        <xdr:cNvPr id="56" name="直線コネクタ 55"/>
        <xdr:cNvCxnSpPr/>
      </xdr:nvCxnSpPr>
      <xdr:spPr>
        <a:xfrm>
          <a:off x="4546600" y="6589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122816</xdr:rowOff>
    </xdr:from>
    <xdr:ext cx="534377" cy="259045"/>
    <xdr:sp macro="" textlink="">
      <xdr:nvSpPr>
        <xdr:cNvPr id="57" name="人件費最大値テキスト"/>
        <xdr:cNvSpPr txBox="1"/>
      </xdr:nvSpPr>
      <xdr:spPr>
        <a:xfrm>
          <a:off x="4686300" y="492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72,953</a:t>
          </a:r>
          <a:endParaRPr kumimoji="1" lang="ja-JP" altLang="en-US" sz="1000" b="1">
            <a:latin typeface="ＭＳ Ｐゴシック"/>
          </a:endParaRPr>
        </a:p>
      </xdr:txBody>
    </xdr:sp>
    <xdr:clientData/>
  </xdr:oneCellAnchor>
  <xdr:twoCellAnchor>
    <xdr:from>
      <xdr:col>6</xdr:col>
      <xdr:colOff>422275</xdr:colOff>
      <xdr:row>30</xdr:row>
      <xdr:rowOff>4689</xdr:rowOff>
    </xdr:from>
    <xdr:to>
      <xdr:col>6</xdr:col>
      <xdr:colOff>600075</xdr:colOff>
      <xdr:row>30</xdr:row>
      <xdr:rowOff>4689</xdr:rowOff>
    </xdr:to>
    <xdr:cxnSp macro="">
      <xdr:nvCxnSpPr>
        <xdr:cNvPr id="58" name="直線コネクタ 57"/>
        <xdr:cNvCxnSpPr/>
      </xdr:nvCxnSpPr>
      <xdr:spPr>
        <a:xfrm>
          <a:off x="4546600" y="514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131287</xdr:rowOff>
    </xdr:from>
    <xdr:to>
      <xdr:col>6</xdr:col>
      <xdr:colOff>511175</xdr:colOff>
      <xdr:row>36</xdr:row>
      <xdr:rowOff>159954</xdr:rowOff>
    </xdr:to>
    <xdr:cxnSp macro="">
      <xdr:nvCxnSpPr>
        <xdr:cNvPr id="59" name="直線コネクタ 58"/>
        <xdr:cNvCxnSpPr/>
      </xdr:nvCxnSpPr>
      <xdr:spPr>
        <a:xfrm>
          <a:off x="3797300" y="6303487"/>
          <a:ext cx="838200" cy="2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57553</xdr:rowOff>
    </xdr:from>
    <xdr:ext cx="534377" cy="259045"/>
    <xdr:sp macro="" textlink="">
      <xdr:nvSpPr>
        <xdr:cNvPr id="60" name="人件費平均値テキスト"/>
        <xdr:cNvSpPr txBox="1"/>
      </xdr:nvSpPr>
      <xdr:spPr>
        <a:xfrm>
          <a:off x="4686300" y="5715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56,186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34676</xdr:rowOff>
    </xdr:from>
    <xdr:to>
      <xdr:col>6</xdr:col>
      <xdr:colOff>561975</xdr:colOff>
      <xdr:row>34</xdr:row>
      <xdr:rowOff>136276</xdr:rowOff>
    </xdr:to>
    <xdr:sp macro="" textlink="">
      <xdr:nvSpPr>
        <xdr:cNvPr id="61" name="フローチャート : 判断 60"/>
        <xdr:cNvSpPr/>
      </xdr:nvSpPr>
      <xdr:spPr>
        <a:xfrm>
          <a:off x="4584700" y="586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105136</xdr:rowOff>
    </xdr:from>
    <xdr:to>
      <xdr:col>5</xdr:col>
      <xdr:colOff>358775</xdr:colOff>
      <xdr:row>36</xdr:row>
      <xdr:rowOff>131287</xdr:rowOff>
    </xdr:to>
    <xdr:cxnSp macro="">
      <xdr:nvCxnSpPr>
        <xdr:cNvPr id="62" name="直線コネクタ 61"/>
        <xdr:cNvCxnSpPr/>
      </xdr:nvCxnSpPr>
      <xdr:spPr>
        <a:xfrm>
          <a:off x="2908300" y="6277336"/>
          <a:ext cx="889000" cy="2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145959</xdr:rowOff>
    </xdr:from>
    <xdr:to>
      <xdr:col>5</xdr:col>
      <xdr:colOff>409575</xdr:colOff>
      <xdr:row>34</xdr:row>
      <xdr:rowOff>76109</xdr:rowOff>
    </xdr:to>
    <xdr:sp macro="" textlink="">
      <xdr:nvSpPr>
        <xdr:cNvPr id="63" name="フローチャート : 判断 62"/>
        <xdr:cNvSpPr/>
      </xdr:nvSpPr>
      <xdr:spPr>
        <a:xfrm>
          <a:off x="3746500" y="58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92636</xdr:rowOff>
    </xdr:from>
    <xdr:ext cx="534377" cy="259045"/>
    <xdr:sp macro="" textlink="">
      <xdr:nvSpPr>
        <xdr:cNvPr id="64" name="テキスト ボックス 63"/>
        <xdr:cNvSpPr txBox="1"/>
      </xdr:nvSpPr>
      <xdr:spPr>
        <a:xfrm>
          <a:off x="3530111" y="557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57,502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105136</xdr:rowOff>
    </xdr:from>
    <xdr:to>
      <xdr:col>4</xdr:col>
      <xdr:colOff>155575</xdr:colOff>
      <xdr:row>36</xdr:row>
      <xdr:rowOff>140249</xdr:rowOff>
    </xdr:to>
    <xdr:cxnSp macro="">
      <xdr:nvCxnSpPr>
        <xdr:cNvPr id="65" name="直線コネクタ 64"/>
        <xdr:cNvCxnSpPr/>
      </xdr:nvCxnSpPr>
      <xdr:spPr>
        <a:xfrm flipV="1">
          <a:off x="2019300" y="6277336"/>
          <a:ext cx="889000" cy="3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168499</xdr:rowOff>
    </xdr:from>
    <xdr:to>
      <xdr:col>4</xdr:col>
      <xdr:colOff>206375</xdr:colOff>
      <xdr:row>34</xdr:row>
      <xdr:rowOff>98649</xdr:rowOff>
    </xdr:to>
    <xdr:sp macro="" textlink="">
      <xdr:nvSpPr>
        <xdr:cNvPr id="66" name="フローチャート : 判断 65"/>
        <xdr:cNvSpPr/>
      </xdr:nvSpPr>
      <xdr:spPr>
        <a:xfrm>
          <a:off x="2857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115176</xdr:rowOff>
    </xdr:from>
    <xdr:ext cx="534377" cy="259045"/>
    <xdr:sp macro="" textlink="">
      <xdr:nvSpPr>
        <xdr:cNvPr id="67" name="テキスト ボックス 66"/>
        <xdr:cNvSpPr txBox="1"/>
      </xdr:nvSpPr>
      <xdr:spPr>
        <a:xfrm>
          <a:off x="2641111" y="56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24440</xdr:rowOff>
    </xdr:from>
    <xdr:to>
      <xdr:col>2</xdr:col>
      <xdr:colOff>638175</xdr:colOff>
      <xdr:row>36</xdr:row>
      <xdr:rowOff>140249</xdr:rowOff>
    </xdr:to>
    <xdr:cxnSp macro="">
      <xdr:nvCxnSpPr>
        <xdr:cNvPr id="68" name="直線コネクタ 67"/>
        <xdr:cNvCxnSpPr/>
      </xdr:nvCxnSpPr>
      <xdr:spPr>
        <a:xfrm>
          <a:off x="1130300" y="6196640"/>
          <a:ext cx="889000" cy="11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155468</xdr:rowOff>
    </xdr:from>
    <xdr:to>
      <xdr:col>3</xdr:col>
      <xdr:colOff>3175</xdr:colOff>
      <xdr:row>34</xdr:row>
      <xdr:rowOff>85618</xdr:rowOff>
    </xdr:to>
    <xdr:sp macro="" textlink="">
      <xdr:nvSpPr>
        <xdr:cNvPr id="69" name="フローチャート : 判断 68"/>
        <xdr:cNvSpPr/>
      </xdr:nvSpPr>
      <xdr:spPr>
        <a:xfrm>
          <a:off x="1968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102145</xdr:rowOff>
    </xdr:from>
    <xdr:ext cx="534377" cy="259045"/>
    <xdr:sp macro="" textlink="">
      <xdr:nvSpPr>
        <xdr:cNvPr id="70" name="テキスト ボックス 69"/>
        <xdr:cNvSpPr txBox="1"/>
      </xdr:nvSpPr>
      <xdr:spPr>
        <a:xfrm>
          <a:off x="1752111" y="558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88214</xdr:rowOff>
    </xdr:from>
    <xdr:to>
      <xdr:col>1</xdr:col>
      <xdr:colOff>485775</xdr:colOff>
      <xdr:row>34</xdr:row>
      <xdr:rowOff>18364</xdr:rowOff>
    </xdr:to>
    <xdr:sp macro="" textlink="">
      <xdr:nvSpPr>
        <xdr:cNvPr id="71" name="フローチャート : 判断 70"/>
        <xdr:cNvSpPr/>
      </xdr:nvSpPr>
      <xdr:spPr>
        <a:xfrm>
          <a:off x="1079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34891</xdr:rowOff>
    </xdr:from>
    <xdr:ext cx="534377" cy="259045"/>
    <xdr:sp macro="" textlink="">
      <xdr:nvSpPr>
        <xdr:cNvPr id="72" name="テキスト ボックス 71"/>
        <xdr:cNvSpPr txBox="1"/>
      </xdr:nvSpPr>
      <xdr:spPr>
        <a:xfrm>
          <a:off x="863111" y="552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109154</xdr:rowOff>
    </xdr:from>
    <xdr:to>
      <xdr:col>6</xdr:col>
      <xdr:colOff>561975</xdr:colOff>
      <xdr:row>37</xdr:row>
      <xdr:rowOff>39304</xdr:rowOff>
    </xdr:to>
    <xdr:sp macro="" textlink="">
      <xdr:nvSpPr>
        <xdr:cNvPr id="78" name="円/楕円 77"/>
        <xdr:cNvSpPr/>
      </xdr:nvSpPr>
      <xdr:spPr>
        <a:xfrm>
          <a:off x="4584700" y="628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87581</xdr:rowOff>
    </xdr:from>
    <xdr:ext cx="534377" cy="259045"/>
    <xdr:sp macro="" textlink="">
      <xdr:nvSpPr>
        <xdr:cNvPr id="79" name="人件費該当値テキスト"/>
        <xdr:cNvSpPr txBox="1"/>
      </xdr:nvSpPr>
      <xdr:spPr>
        <a:xfrm>
          <a:off x="4686300" y="625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47,057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80487</xdr:rowOff>
    </xdr:from>
    <xdr:to>
      <xdr:col>5</xdr:col>
      <xdr:colOff>409575</xdr:colOff>
      <xdr:row>37</xdr:row>
      <xdr:rowOff>10637</xdr:rowOff>
    </xdr:to>
    <xdr:sp macro="" textlink="">
      <xdr:nvSpPr>
        <xdr:cNvPr id="80" name="円/楕円 79"/>
        <xdr:cNvSpPr/>
      </xdr:nvSpPr>
      <xdr:spPr>
        <a:xfrm>
          <a:off x="3746500" y="625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1764</xdr:rowOff>
    </xdr:from>
    <xdr:ext cx="534377" cy="259045"/>
    <xdr:sp macro="" textlink="">
      <xdr:nvSpPr>
        <xdr:cNvPr id="81" name="テキスト ボックス 80"/>
        <xdr:cNvSpPr txBox="1"/>
      </xdr:nvSpPr>
      <xdr:spPr>
        <a:xfrm>
          <a:off x="3530111" y="634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47,684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54336</xdr:rowOff>
    </xdr:from>
    <xdr:to>
      <xdr:col>4</xdr:col>
      <xdr:colOff>206375</xdr:colOff>
      <xdr:row>36</xdr:row>
      <xdr:rowOff>155936</xdr:rowOff>
    </xdr:to>
    <xdr:sp macro="" textlink="">
      <xdr:nvSpPr>
        <xdr:cNvPr id="82" name="円/楕円 81"/>
        <xdr:cNvSpPr/>
      </xdr:nvSpPr>
      <xdr:spPr>
        <a:xfrm>
          <a:off x="2857500" y="622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147063</xdr:rowOff>
    </xdr:from>
    <xdr:ext cx="534377" cy="259045"/>
    <xdr:sp macro="" textlink="">
      <xdr:nvSpPr>
        <xdr:cNvPr id="83" name="テキスト ボックス 82"/>
        <xdr:cNvSpPr txBox="1"/>
      </xdr:nvSpPr>
      <xdr:spPr>
        <a:xfrm>
          <a:off x="2641111" y="631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48,256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89449</xdr:rowOff>
    </xdr:from>
    <xdr:to>
      <xdr:col>3</xdr:col>
      <xdr:colOff>3175</xdr:colOff>
      <xdr:row>37</xdr:row>
      <xdr:rowOff>19599</xdr:rowOff>
    </xdr:to>
    <xdr:sp macro="" textlink="">
      <xdr:nvSpPr>
        <xdr:cNvPr id="84" name="円/楕円 83"/>
        <xdr:cNvSpPr/>
      </xdr:nvSpPr>
      <xdr:spPr>
        <a:xfrm>
          <a:off x="1968500" y="626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10726</xdr:rowOff>
    </xdr:from>
    <xdr:ext cx="534377" cy="259045"/>
    <xdr:sp macro="" textlink="">
      <xdr:nvSpPr>
        <xdr:cNvPr id="85" name="テキスト ボックス 84"/>
        <xdr:cNvSpPr txBox="1"/>
      </xdr:nvSpPr>
      <xdr:spPr>
        <a:xfrm>
          <a:off x="1752111" y="635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47,488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145090</xdr:rowOff>
    </xdr:from>
    <xdr:to>
      <xdr:col>1</xdr:col>
      <xdr:colOff>485775</xdr:colOff>
      <xdr:row>36</xdr:row>
      <xdr:rowOff>75240</xdr:rowOff>
    </xdr:to>
    <xdr:sp macro="" textlink="">
      <xdr:nvSpPr>
        <xdr:cNvPr id="86" name="円/楕円 85"/>
        <xdr:cNvSpPr/>
      </xdr:nvSpPr>
      <xdr:spPr>
        <a:xfrm>
          <a:off x="1079500" y="614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66367</xdr:rowOff>
    </xdr:from>
    <xdr:ext cx="534377" cy="259045"/>
    <xdr:sp macro="" textlink="">
      <xdr:nvSpPr>
        <xdr:cNvPr id="87" name="テキスト ボックス 86"/>
        <xdr:cNvSpPr txBox="1"/>
      </xdr:nvSpPr>
      <xdr:spPr>
        <a:xfrm>
          <a:off x="863111" y="623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50,021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83514</xdr:rowOff>
    </xdr:from>
    <xdr:to>
      <xdr:col>6</xdr:col>
      <xdr:colOff>510540</xdr:colOff>
      <xdr:row>58</xdr:row>
      <xdr:rowOff>97367</xdr:rowOff>
    </xdr:to>
    <xdr:cxnSp macro="">
      <xdr:nvCxnSpPr>
        <xdr:cNvPr id="111" name="直線コネクタ 110"/>
        <xdr:cNvCxnSpPr/>
      </xdr:nvCxnSpPr>
      <xdr:spPr>
        <a:xfrm flipV="1">
          <a:off x="4633595" y="8827464"/>
          <a:ext cx="1270" cy="121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101194</xdr:rowOff>
    </xdr:from>
    <xdr:ext cx="534377" cy="259045"/>
    <xdr:sp macro="" textlink="">
      <xdr:nvSpPr>
        <xdr:cNvPr id="112" name="物件費最小値テキスト"/>
        <xdr:cNvSpPr txBox="1"/>
      </xdr:nvSpPr>
      <xdr:spPr>
        <a:xfrm>
          <a:off x="4686300" y="1004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31,111</a:t>
          </a:r>
          <a:endParaRPr kumimoji="1" lang="ja-JP" altLang="en-US" sz="1000" b="1">
            <a:latin typeface="ＭＳ Ｐゴシック"/>
          </a:endParaRPr>
        </a:p>
      </xdr:txBody>
    </xdr:sp>
    <xdr:clientData/>
  </xdr:oneCellAnchor>
  <xdr:twoCellAnchor>
    <xdr:from>
      <xdr:col>6</xdr:col>
      <xdr:colOff>422275</xdr:colOff>
      <xdr:row>58</xdr:row>
      <xdr:rowOff>97367</xdr:rowOff>
    </xdr:from>
    <xdr:to>
      <xdr:col>6</xdr:col>
      <xdr:colOff>600075</xdr:colOff>
      <xdr:row>58</xdr:row>
      <xdr:rowOff>97367</xdr:rowOff>
    </xdr:to>
    <xdr:cxnSp macro="">
      <xdr:nvCxnSpPr>
        <xdr:cNvPr id="113" name="直線コネクタ 112"/>
        <xdr:cNvCxnSpPr/>
      </xdr:nvCxnSpPr>
      <xdr:spPr>
        <a:xfrm>
          <a:off x="4546600" y="1004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30191</xdr:rowOff>
    </xdr:from>
    <xdr:ext cx="599010" cy="259045"/>
    <xdr:sp macro="" textlink="">
      <xdr:nvSpPr>
        <xdr:cNvPr id="114" name="物件費最大値テキスト"/>
        <xdr:cNvSpPr txBox="1"/>
      </xdr:nvSpPr>
      <xdr:spPr>
        <a:xfrm>
          <a:off x="4686300" y="860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349,747</a:t>
          </a:r>
          <a:endParaRPr kumimoji="1" lang="ja-JP" altLang="en-US" sz="1000" b="1">
            <a:latin typeface="ＭＳ Ｐゴシック"/>
          </a:endParaRPr>
        </a:p>
      </xdr:txBody>
    </xdr:sp>
    <xdr:clientData/>
  </xdr:oneCellAnchor>
  <xdr:twoCellAnchor>
    <xdr:from>
      <xdr:col>6</xdr:col>
      <xdr:colOff>422275</xdr:colOff>
      <xdr:row>51</xdr:row>
      <xdr:rowOff>83514</xdr:rowOff>
    </xdr:from>
    <xdr:to>
      <xdr:col>6</xdr:col>
      <xdr:colOff>600075</xdr:colOff>
      <xdr:row>51</xdr:row>
      <xdr:rowOff>83514</xdr:rowOff>
    </xdr:to>
    <xdr:cxnSp macro="">
      <xdr:nvCxnSpPr>
        <xdr:cNvPr id="115" name="直線コネクタ 114"/>
        <xdr:cNvCxnSpPr/>
      </xdr:nvCxnSpPr>
      <xdr:spPr>
        <a:xfrm>
          <a:off x="4546600" y="88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53953</xdr:rowOff>
    </xdr:from>
    <xdr:to>
      <xdr:col>6</xdr:col>
      <xdr:colOff>511175</xdr:colOff>
      <xdr:row>58</xdr:row>
      <xdr:rowOff>64628</xdr:rowOff>
    </xdr:to>
    <xdr:cxnSp macro="">
      <xdr:nvCxnSpPr>
        <xdr:cNvPr id="116" name="直線コネクタ 115"/>
        <xdr:cNvCxnSpPr/>
      </xdr:nvCxnSpPr>
      <xdr:spPr>
        <a:xfrm flipV="1">
          <a:off x="3797300" y="9998053"/>
          <a:ext cx="838200" cy="1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121976</xdr:rowOff>
    </xdr:from>
    <xdr:ext cx="534377" cy="259045"/>
    <xdr:sp macro="" textlink="">
      <xdr:nvSpPr>
        <xdr:cNvPr id="117" name="物件費平均値テキスト"/>
        <xdr:cNvSpPr txBox="1"/>
      </xdr:nvSpPr>
      <xdr:spPr>
        <a:xfrm>
          <a:off x="4686300" y="9723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62,323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99099</xdr:rowOff>
    </xdr:from>
    <xdr:to>
      <xdr:col>6</xdr:col>
      <xdr:colOff>561975</xdr:colOff>
      <xdr:row>58</xdr:row>
      <xdr:rowOff>29249</xdr:rowOff>
    </xdr:to>
    <xdr:sp macro="" textlink="">
      <xdr:nvSpPr>
        <xdr:cNvPr id="118" name="フローチャート : 判断 117"/>
        <xdr:cNvSpPr/>
      </xdr:nvSpPr>
      <xdr:spPr>
        <a:xfrm>
          <a:off x="4584700" y="987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64628</xdr:rowOff>
    </xdr:from>
    <xdr:to>
      <xdr:col>5</xdr:col>
      <xdr:colOff>358775</xdr:colOff>
      <xdr:row>58</xdr:row>
      <xdr:rowOff>70617</xdr:rowOff>
    </xdr:to>
    <xdr:cxnSp macro="">
      <xdr:nvCxnSpPr>
        <xdr:cNvPr id="119" name="直線コネクタ 118"/>
        <xdr:cNvCxnSpPr/>
      </xdr:nvCxnSpPr>
      <xdr:spPr>
        <a:xfrm flipV="1">
          <a:off x="2908300" y="10008728"/>
          <a:ext cx="8890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94623</xdr:rowOff>
    </xdr:from>
    <xdr:to>
      <xdr:col>5</xdr:col>
      <xdr:colOff>409575</xdr:colOff>
      <xdr:row>58</xdr:row>
      <xdr:rowOff>24773</xdr:rowOff>
    </xdr:to>
    <xdr:sp macro="" textlink="">
      <xdr:nvSpPr>
        <xdr:cNvPr id="120" name="フローチャート : 判断 119"/>
        <xdr:cNvSpPr/>
      </xdr:nvSpPr>
      <xdr:spPr>
        <a:xfrm>
          <a:off x="37465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41300</xdr:rowOff>
    </xdr:from>
    <xdr:ext cx="534377" cy="259045"/>
    <xdr:sp macro="" textlink="">
      <xdr:nvSpPr>
        <xdr:cNvPr id="121" name="テキスト ボックス 120"/>
        <xdr:cNvSpPr txBox="1"/>
      </xdr:nvSpPr>
      <xdr:spPr>
        <a:xfrm>
          <a:off x="3530111" y="96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62308</xdr:rowOff>
    </xdr:from>
    <xdr:to>
      <xdr:col>4</xdr:col>
      <xdr:colOff>155575</xdr:colOff>
      <xdr:row>58</xdr:row>
      <xdr:rowOff>70617</xdr:rowOff>
    </xdr:to>
    <xdr:cxnSp macro="">
      <xdr:nvCxnSpPr>
        <xdr:cNvPr id="122" name="直線コネクタ 121"/>
        <xdr:cNvCxnSpPr/>
      </xdr:nvCxnSpPr>
      <xdr:spPr>
        <a:xfrm>
          <a:off x="2019300" y="10006408"/>
          <a:ext cx="889000" cy="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126375</xdr:rowOff>
    </xdr:from>
    <xdr:to>
      <xdr:col>4</xdr:col>
      <xdr:colOff>206375</xdr:colOff>
      <xdr:row>58</xdr:row>
      <xdr:rowOff>56525</xdr:rowOff>
    </xdr:to>
    <xdr:sp macro="" textlink="">
      <xdr:nvSpPr>
        <xdr:cNvPr id="123" name="フローチャート : 判断 122"/>
        <xdr:cNvSpPr/>
      </xdr:nvSpPr>
      <xdr:spPr>
        <a:xfrm>
          <a:off x="2857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73052</xdr:rowOff>
    </xdr:from>
    <xdr:ext cx="534377" cy="259045"/>
    <xdr:sp macro="" textlink="">
      <xdr:nvSpPr>
        <xdr:cNvPr id="124" name="テキスト ボックス 123"/>
        <xdr:cNvSpPr txBox="1"/>
      </xdr:nvSpPr>
      <xdr:spPr>
        <a:xfrm>
          <a:off x="2641111" y="967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62308</xdr:rowOff>
    </xdr:from>
    <xdr:to>
      <xdr:col>2</xdr:col>
      <xdr:colOff>638175</xdr:colOff>
      <xdr:row>58</xdr:row>
      <xdr:rowOff>78279</xdr:rowOff>
    </xdr:to>
    <xdr:cxnSp macro="">
      <xdr:nvCxnSpPr>
        <xdr:cNvPr id="125" name="直線コネクタ 124"/>
        <xdr:cNvCxnSpPr/>
      </xdr:nvCxnSpPr>
      <xdr:spPr>
        <a:xfrm flipV="1">
          <a:off x="1130300" y="10006408"/>
          <a:ext cx="889000" cy="1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139013</xdr:rowOff>
    </xdr:from>
    <xdr:to>
      <xdr:col>3</xdr:col>
      <xdr:colOff>3175</xdr:colOff>
      <xdr:row>58</xdr:row>
      <xdr:rowOff>69163</xdr:rowOff>
    </xdr:to>
    <xdr:sp macro="" textlink="">
      <xdr:nvSpPr>
        <xdr:cNvPr id="126" name="フローチャート : 判断 125"/>
        <xdr:cNvSpPr/>
      </xdr:nvSpPr>
      <xdr:spPr>
        <a:xfrm>
          <a:off x="1968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85690</xdr:rowOff>
    </xdr:from>
    <xdr:ext cx="534377" cy="259045"/>
    <xdr:sp macro="" textlink="">
      <xdr:nvSpPr>
        <xdr:cNvPr id="127" name="テキスト ボックス 126"/>
        <xdr:cNvSpPr txBox="1"/>
      </xdr:nvSpPr>
      <xdr:spPr>
        <a:xfrm>
          <a:off x="1752111" y="96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148903</xdr:rowOff>
    </xdr:from>
    <xdr:to>
      <xdr:col>1</xdr:col>
      <xdr:colOff>485775</xdr:colOff>
      <xdr:row>58</xdr:row>
      <xdr:rowOff>79053</xdr:rowOff>
    </xdr:to>
    <xdr:sp macro="" textlink="">
      <xdr:nvSpPr>
        <xdr:cNvPr id="128" name="フローチャート : 判断 127"/>
        <xdr:cNvSpPr/>
      </xdr:nvSpPr>
      <xdr:spPr>
        <a:xfrm>
          <a:off x="1079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95580</xdr:rowOff>
    </xdr:from>
    <xdr:ext cx="534377" cy="259045"/>
    <xdr:sp macro="" textlink="">
      <xdr:nvSpPr>
        <xdr:cNvPr id="129" name="テキスト ボックス 128"/>
        <xdr:cNvSpPr txBox="1"/>
      </xdr:nvSpPr>
      <xdr:spPr>
        <a:xfrm>
          <a:off x="863111" y="969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3153</xdr:rowOff>
    </xdr:from>
    <xdr:to>
      <xdr:col>6</xdr:col>
      <xdr:colOff>561975</xdr:colOff>
      <xdr:row>58</xdr:row>
      <xdr:rowOff>104753</xdr:rowOff>
    </xdr:to>
    <xdr:sp macro="" textlink="">
      <xdr:nvSpPr>
        <xdr:cNvPr id="135" name="円/楕円 134"/>
        <xdr:cNvSpPr/>
      </xdr:nvSpPr>
      <xdr:spPr>
        <a:xfrm>
          <a:off x="4584700" y="994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89530</xdr:rowOff>
    </xdr:from>
    <xdr:ext cx="534377" cy="259045"/>
    <xdr:sp macro="" textlink="">
      <xdr:nvSpPr>
        <xdr:cNvPr id="136" name="物件費該当値テキスト"/>
        <xdr:cNvSpPr txBox="1"/>
      </xdr:nvSpPr>
      <xdr:spPr>
        <a:xfrm>
          <a:off x="4686300" y="986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42,506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13828</xdr:rowOff>
    </xdr:from>
    <xdr:to>
      <xdr:col>5</xdr:col>
      <xdr:colOff>409575</xdr:colOff>
      <xdr:row>58</xdr:row>
      <xdr:rowOff>115428</xdr:rowOff>
    </xdr:to>
    <xdr:sp macro="" textlink="">
      <xdr:nvSpPr>
        <xdr:cNvPr id="137" name="円/楕円 136"/>
        <xdr:cNvSpPr/>
      </xdr:nvSpPr>
      <xdr:spPr>
        <a:xfrm>
          <a:off x="3746500" y="995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106555</xdr:rowOff>
    </xdr:from>
    <xdr:ext cx="534377" cy="259045"/>
    <xdr:sp macro="" textlink="">
      <xdr:nvSpPr>
        <xdr:cNvPr id="138" name="テキスト ボックス 137"/>
        <xdr:cNvSpPr txBox="1"/>
      </xdr:nvSpPr>
      <xdr:spPr>
        <a:xfrm>
          <a:off x="3530111" y="1005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39,704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19817</xdr:rowOff>
    </xdr:from>
    <xdr:to>
      <xdr:col>4</xdr:col>
      <xdr:colOff>206375</xdr:colOff>
      <xdr:row>58</xdr:row>
      <xdr:rowOff>121417</xdr:rowOff>
    </xdr:to>
    <xdr:sp macro="" textlink="">
      <xdr:nvSpPr>
        <xdr:cNvPr id="139" name="円/楕円 138"/>
        <xdr:cNvSpPr/>
      </xdr:nvSpPr>
      <xdr:spPr>
        <a:xfrm>
          <a:off x="2857500" y="996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112544</xdr:rowOff>
    </xdr:from>
    <xdr:ext cx="534377" cy="259045"/>
    <xdr:sp macro="" textlink="">
      <xdr:nvSpPr>
        <xdr:cNvPr id="140" name="テキスト ボックス 139"/>
        <xdr:cNvSpPr txBox="1"/>
      </xdr:nvSpPr>
      <xdr:spPr>
        <a:xfrm>
          <a:off x="2641111" y="10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38,132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11508</xdr:rowOff>
    </xdr:from>
    <xdr:to>
      <xdr:col>3</xdr:col>
      <xdr:colOff>3175</xdr:colOff>
      <xdr:row>58</xdr:row>
      <xdr:rowOff>113108</xdr:rowOff>
    </xdr:to>
    <xdr:sp macro="" textlink="">
      <xdr:nvSpPr>
        <xdr:cNvPr id="141" name="円/楕円 140"/>
        <xdr:cNvSpPr/>
      </xdr:nvSpPr>
      <xdr:spPr>
        <a:xfrm>
          <a:off x="1968500" y="995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104235</xdr:rowOff>
    </xdr:from>
    <xdr:ext cx="534377" cy="259045"/>
    <xdr:sp macro="" textlink="">
      <xdr:nvSpPr>
        <xdr:cNvPr id="142" name="テキスト ボックス 141"/>
        <xdr:cNvSpPr txBox="1"/>
      </xdr:nvSpPr>
      <xdr:spPr>
        <a:xfrm>
          <a:off x="1752111" y="100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40,313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27479</xdr:rowOff>
    </xdr:from>
    <xdr:to>
      <xdr:col>1</xdr:col>
      <xdr:colOff>485775</xdr:colOff>
      <xdr:row>58</xdr:row>
      <xdr:rowOff>129079</xdr:rowOff>
    </xdr:to>
    <xdr:sp macro="" textlink="">
      <xdr:nvSpPr>
        <xdr:cNvPr id="143" name="円/楕円 142"/>
        <xdr:cNvSpPr/>
      </xdr:nvSpPr>
      <xdr:spPr>
        <a:xfrm>
          <a:off x="1079500" y="997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120206</xdr:rowOff>
    </xdr:from>
    <xdr:ext cx="534377" cy="259045"/>
    <xdr:sp macro="" textlink="">
      <xdr:nvSpPr>
        <xdr:cNvPr id="144" name="テキスト ボックス 143"/>
        <xdr:cNvSpPr txBox="1"/>
      </xdr:nvSpPr>
      <xdr:spPr>
        <a:xfrm>
          <a:off x="863111" y="1006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130447</xdr:rowOff>
    </xdr:from>
    <xdr:to>
      <xdr:col>6</xdr:col>
      <xdr:colOff>510540</xdr:colOff>
      <xdr:row>79</xdr:row>
      <xdr:rowOff>51853</xdr:rowOff>
    </xdr:to>
    <xdr:cxnSp macro="">
      <xdr:nvCxnSpPr>
        <xdr:cNvPr id="170" name="直線コネクタ 169"/>
        <xdr:cNvCxnSpPr/>
      </xdr:nvCxnSpPr>
      <xdr:spPr>
        <a:xfrm flipV="1">
          <a:off x="4633595" y="12131947"/>
          <a:ext cx="1270" cy="146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55680</xdr:rowOff>
    </xdr:from>
    <xdr:ext cx="378565" cy="259045"/>
    <xdr:sp macro="" textlink="">
      <xdr:nvSpPr>
        <xdr:cNvPr id="171" name="維持補修費最小値テキスト"/>
        <xdr:cNvSpPr txBox="1"/>
      </xdr:nvSpPr>
      <xdr:spPr>
        <a:xfrm>
          <a:off x="4686300" y="1360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6</xdr:col>
      <xdr:colOff>422275</xdr:colOff>
      <xdr:row>79</xdr:row>
      <xdr:rowOff>51853</xdr:rowOff>
    </xdr:from>
    <xdr:to>
      <xdr:col>6</xdr:col>
      <xdr:colOff>600075</xdr:colOff>
      <xdr:row>79</xdr:row>
      <xdr:rowOff>51853</xdr:rowOff>
    </xdr:to>
    <xdr:cxnSp macro="">
      <xdr:nvCxnSpPr>
        <xdr:cNvPr id="172" name="直線コネクタ 171"/>
        <xdr:cNvCxnSpPr/>
      </xdr:nvCxnSpPr>
      <xdr:spPr>
        <a:xfrm>
          <a:off x="4546600" y="135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77124</xdr:rowOff>
    </xdr:from>
    <xdr:ext cx="534377" cy="259045"/>
    <xdr:sp macro="" textlink="">
      <xdr:nvSpPr>
        <xdr:cNvPr id="173" name="維持補修費最大値テキスト"/>
        <xdr:cNvSpPr txBox="1"/>
      </xdr:nvSpPr>
      <xdr:spPr>
        <a:xfrm>
          <a:off x="4686300" y="11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13,885</a:t>
          </a:r>
          <a:endParaRPr kumimoji="1" lang="ja-JP" altLang="en-US" sz="1000" b="1">
            <a:latin typeface="ＭＳ Ｐゴシック"/>
          </a:endParaRPr>
        </a:p>
      </xdr:txBody>
    </xdr:sp>
    <xdr:clientData/>
  </xdr:oneCellAnchor>
  <xdr:twoCellAnchor>
    <xdr:from>
      <xdr:col>6</xdr:col>
      <xdr:colOff>422275</xdr:colOff>
      <xdr:row>70</xdr:row>
      <xdr:rowOff>130447</xdr:rowOff>
    </xdr:from>
    <xdr:to>
      <xdr:col>6</xdr:col>
      <xdr:colOff>600075</xdr:colOff>
      <xdr:row>70</xdr:row>
      <xdr:rowOff>130447</xdr:rowOff>
    </xdr:to>
    <xdr:cxnSp macro="">
      <xdr:nvCxnSpPr>
        <xdr:cNvPr id="174" name="直線コネクタ 173"/>
        <xdr:cNvCxnSpPr/>
      </xdr:nvCxnSpPr>
      <xdr:spPr>
        <a:xfrm>
          <a:off x="4546600" y="1213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25073</xdr:rowOff>
    </xdr:from>
    <xdr:to>
      <xdr:col>6</xdr:col>
      <xdr:colOff>511175</xdr:colOff>
      <xdr:row>78</xdr:row>
      <xdr:rowOff>83857</xdr:rowOff>
    </xdr:to>
    <xdr:cxnSp macro="">
      <xdr:nvCxnSpPr>
        <xdr:cNvPr id="175" name="直線コネクタ 174"/>
        <xdr:cNvCxnSpPr/>
      </xdr:nvCxnSpPr>
      <xdr:spPr>
        <a:xfrm flipV="1">
          <a:off x="3797300" y="13398173"/>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58438</xdr:rowOff>
    </xdr:from>
    <xdr:ext cx="469744" cy="259045"/>
    <xdr:sp macro="" textlink="">
      <xdr:nvSpPr>
        <xdr:cNvPr id="176" name="維持補修費平均値テキスト"/>
        <xdr:cNvSpPr txBox="1"/>
      </xdr:nvSpPr>
      <xdr:spPr>
        <a:xfrm>
          <a:off x="4686300" y="130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35561</xdr:rowOff>
    </xdr:from>
    <xdr:to>
      <xdr:col>6</xdr:col>
      <xdr:colOff>561975</xdr:colOff>
      <xdr:row>77</xdr:row>
      <xdr:rowOff>137161</xdr:rowOff>
    </xdr:to>
    <xdr:sp macro="" textlink="">
      <xdr:nvSpPr>
        <xdr:cNvPr id="177" name="フローチャート : 判断 176"/>
        <xdr:cNvSpPr/>
      </xdr:nvSpPr>
      <xdr:spPr>
        <a:xfrm>
          <a:off x="45847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28884</xdr:rowOff>
    </xdr:from>
    <xdr:to>
      <xdr:col>5</xdr:col>
      <xdr:colOff>358775</xdr:colOff>
      <xdr:row>78</xdr:row>
      <xdr:rowOff>83857</xdr:rowOff>
    </xdr:to>
    <xdr:cxnSp macro="">
      <xdr:nvCxnSpPr>
        <xdr:cNvPr id="178" name="直線コネクタ 177"/>
        <xdr:cNvCxnSpPr/>
      </xdr:nvCxnSpPr>
      <xdr:spPr>
        <a:xfrm>
          <a:off x="2908300" y="13401984"/>
          <a:ext cx="889000" cy="5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52760</xdr:rowOff>
    </xdr:from>
    <xdr:to>
      <xdr:col>5</xdr:col>
      <xdr:colOff>409575</xdr:colOff>
      <xdr:row>77</xdr:row>
      <xdr:rowOff>154360</xdr:rowOff>
    </xdr:to>
    <xdr:sp macro="" textlink="">
      <xdr:nvSpPr>
        <xdr:cNvPr id="179" name="フローチャート : 判断 178"/>
        <xdr:cNvSpPr/>
      </xdr:nvSpPr>
      <xdr:spPr>
        <a:xfrm>
          <a:off x="3746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170887</xdr:rowOff>
    </xdr:from>
    <xdr:ext cx="469744" cy="259045"/>
    <xdr:sp macro="" textlink="">
      <xdr:nvSpPr>
        <xdr:cNvPr id="180" name="テキスト ボックス 179"/>
        <xdr:cNvSpPr txBox="1"/>
      </xdr:nvSpPr>
      <xdr:spPr>
        <a:xfrm>
          <a:off x="3562427"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26815</xdr:rowOff>
    </xdr:from>
    <xdr:to>
      <xdr:col>4</xdr:col>
      <xdr:colOff>155575</xdr:colOff>
      <xdr:row>78</xdr:row>
      <xdr:rowOff>28884</xdr:rowOff>
    </xdr:to>
    <xdr:cxnSp macro="">
      <xdr:nvCxnSpPr>
        <xdr:cNvPr id="181" name="直線コネクタ 180"/>
        <xdr:cNvCxnSpPr/>
      </xdr:nvCxnSpPr>
      <xdr:spPr>
        <a:xfrm>
          <a:off x="2019300" y="13399915"/>
          <a:ext cx="8890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13788</xdr:rowOff>
    </xdr:from>
    <xdr:to>
      <xdr:col>4</xdr:col>
      <xdr:colOff>206375</xdr:colOff>
      <xdr:row>77</xdr:row>
      <xdr:rowOff>115388</xdr:rowOff>
    </xdr:to>
    <xdr:sp macro="" textlink="">
      <xdr:nvSpPr>
        <xdr:cNvPr id="182" name="フローチャート : 判断 181"/>
        <xdr:cNvSpPr/>
      </xdr:nvSpPr>
      <xdr:spPr>
        <a:xfrm>
          <a:off x="2857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131915</xdr:rowOff>
    </xdr:from>
    <xdr:ext cx="469744" cy="259045"/>
    <xdr:sp macro="" textlink="">
      <xdr:nvSpPr>
        <xdr:cNvPr id="183" name="テキスト ボックス 182"/>
        <xdr:cNvSpPr txBox="1"/>
      </xdr:nvSpPr>
      <xdr:spPr>
        <a:xfrm>
          <a:off x="2673427" y="1299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135672</xdr:rowOff>
    </xdr:from>
    <xdr:to>
      <xdr:col>2</xdr:col>
      <xdr:colOff>638175</xdr:colOff>
      <xdr:row>78</xdr:row>
      <xdr:rowOff>26815</xdr:rowOff>
    </xdr:to>
    <xdr:cxnSp macro="">
      <xdr:nvCxnSpPr>
        <xdr:cNvPr id="184" name="直線コネクタ 183"/>
        <xdr:cNvCxnSpPr/>
      </xdr:nvCxnSpPr>
      <xdr:spPr>
        <a:xfrm>
          <a:off x="1130300" y="13337322"/>
          <a:ext cx="889000" cy="6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19558</xdr:rowOff>
    </xdr:from>
    <xdr:to>
      <xdr:col>3</xdr:col>
      <xdr:colOff>3175</xdr:colOff>
      <xdr:row>77</xdr:row>
      <xdr:rowOff>121158</xdr:rowOff>
    </xdr:to>
    <xdr:sp macro="" textlink="">
      <xdr:nvSpPr>
        <xdr:cNvPr id="185" name="フローチャート : 判断 184"/>
        <xdr:cNvSpPr/>
      </xdr:nvSpPr>
      <xdr:spPr>
        <a:xfrm>
          <a:off x="1968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137685</xdr:rowOff>
    </xdr:from>
    <xdr:ext cx="469744" cy="259045"/>
    <xdr:sp macro="" textlink="">
      <xdr:nvSpPr>
        <xdr:cNvPr id="186" name="テキスト ボックス 185"/>
        <xdr:cNvSpPr txBox="1"/>
      </xdr:nvSpPr>
      <xdr:spPr>
        <a:xfrm>
          <a:off x="1784427"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24456</xdr:rowOff>
    </xdr:from>
    <xdr:to>
      <xdr:col>1</xdr:col>
      <xdr:colOff>485775</xdr:colOff>
      <xdr:row>77</xdr:row>
      <xdr:rowOff>126056</xdr:rowOff>
    </xdr:to>
    <xdr:sp macro="" textlink="">
      <xdr:nvSpPr>
        <xdr:cNvPr id="187" name="フローチャート : 判断 186"/>
        <xdr:cNvSpPr/>
      </xdr:nvSpPr>
      <xdr:spPr>
        <a:xfrm>
          <a:off x="1079500" y="1322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142583</xdr:rowOff>
    </xdr:from>
    <xdr:ext cx="469744" cy="259045"/>
    <xdr:sp macro="" textlink="">
      <xdr:nvSpPr>
        <xdr:cNvPr id="188" name="テキスト ボックス 187"/>
        <xdr:cNvSpPr txBox="1"/>
      </xdr:nvSpPr>
      <xdr:spPr>
        <a:xfrm>
          <a:off x="895427" y="1300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145723</xdr:rowOff>
    </xdr:from>
    <xdr:to>
      <xdr:col>6</xdr:col>
      <xdr:colOff>561975</xdr:colOff>
      <xdr:row>78</xdr:row>
      <xdr:rowOff>75873</xdr:rowOff>
    </xdr:to>
    <xdr:sp macro="" textlink="">
      <xdr:nvSpPr>
        <xdr:cNvPr id="194" name="円/楕円 193"/>
        <xdr:cNvSpPr/>
      </xdr:nvSpPr>
      <xdr:spPr>
        <a:xfrm>
          <a:off x="4584700" y="1334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124150</xdr:rowOff>
    </xdr:from>
    <xdr:ext cx="469744" cy="259045"/>
    <xdr:sp macro="" textlink="">
      <xdr:nvSpPr>
        <xdr:cNvPr id="195" name="維持補修費該当値テキスト"/>
        <xdr:cNvSpPr txBox="1"/>
      </xdr:nvSpPr>
      <xdr:spPr>
        <a:xfrm>
          <a:off x="4686300" y="1332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33057</xdr:rowOff>
    </xdr:from>
    <xdr:to>
      <xdr:col>5</xdr:col>
      <xdr:colOff>409575</xdr:colOff>
      <xdr:row>78</xdr:row>
      <xdr:rowOff>134657</xdr:rowOff>
    </xdr:to>
    <xdr:sp macro="" textlink="">
      <xdr:nvSpPr>
        <xdr:cNvPr id="196" name="円/楕円 195"/>
        <xdr:cNvSpPr/>
      </xdr:nvSpPr>
      <xdr:spPr>
        <a:xfrm>
          <a:off x="3746500" y="1340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125784</xdr:rowOff>
    </xdr:from>
    <xdr:ext cx="469744" cy="259045"/>
    <xdr:sp macro="" textlink="">
      <xdr:nvSpPr>
        <xdr:cNvPr id="197" name="テキスト ボックス 196"/>
        <xdr:cNvSpPr txBox="1"/>
      </xdr:nvSpPr>
      <xdr:spPr>
        <a:xfrm>
          <a:off x="3562427" y="1349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149534</xdr:rowOff>
    </xdr:from>
    <xdr:to>
      <xdr:col>4</xdr:col>
      <xdr:colOff>206375</xdr:colOff>
      <xdr:row>78</xdr:row>
      <xdr:rowOff>79684</xdr:rowOff>
    </xdr:to>
    <xdr:sp macro="" textlink="">
      <xdr:nvSpPr>
        <xdr:cNvPr id="198" name="円/楕円 197"/>
        <xdr:cNvSpPr/>
      </xdr:nvSpPr>
      <xdr:spPr>
        <a:xfrm>
          <a:off x="2857500" y="1335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70811</xdr:rowOff>
    </xdr:from>
    <xdr:ext cx="469744" cy="259045"/>
    <xdr:sp macro="" textlink="">
      <xdr:nvSpPr>
        <xdr:cNvPr id="199" name="テキスト ボックス 198"/>
        <xdr:cNvSpPr txBox="1"/>
      </xdr:nvSpPr>
      <xdr:spPr>
        <a:xfrm>
          <a:off x="2673427" y="1344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147465</xdr:rowOff>
    </xdr:from>
    <xdr:to>
      <xdr:col>3</xdr:col>
      <xdr:colOff>3175</xdr:colOff>
      <xdr:row>78</xdr:row>
      <xdr:rowOff>77615</xdr:rowOff>
    </xdr:to>
    <xdr:sp macro="" textlink="">
      <xdr:nvSpPr>
        <xdr:cNvPr id="200" name="円/楕円 199"/>
        <xdr:cNvSpPr/>
      </xdr:nvSpPr>
      <xdr:spPr>
        <a:xfrm>
          <a:off x="1968500" y="1334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68742</xdr:rowOff>
    </xdr:from>
    <xdr:ext cx="469744" cy="259045"/>
    <xdr:sp macro="" textlink="">
      <xdr:nvSpPr>
        <xdr:cNvPr id="201" name="テキスト ボックス 200"/>
        <xdr:cNvSpPr txBox="1"/>
      </xdr:nvSpPr>
      <xdr:spPr>
        <a:xfrm>
          <a:off x="1784427" y="1344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84872</xdr:rowOff>
    </xdr:from>
    <xdr:to>
      <xdr:col>1</xdr:col>
      <xdr:colOff>485775</xdr:colOff>
      <xdr:row>78</xdr:row>
      <xdr:rowOff>15022</xdr:rowOff>
    </xdr:to>
    <xdr:sp macro="" textlink="">
      <xdr:nvSpPr>
        <xdr:cNvPr id="202" name="円/楕円 201"/>
        <xdr:cNvSpPr/>
      </xdr:nvSpPr>
      <xdr:spPr>
        <a:xfrm>
          <a:off x="1079500" y="1328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6149</xdr:rowOff>
    </xdr:from>
    <xdr:ext cx="469744" cy="259045"/>
    <xdr:sp macro="" textlink="">
      <xdr:nvSpPr>
        <xdr:cNvPr id="203" name="テキスト ボックス 202"/>
        <xdr:cNvSpPr txBox="1"/>
      </xdr:nvSpPr>
      <xdr:spPr>
        <a:xfrm>
          <a:off x="895427" y="1337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35785</xdr:rowOff>
    </xdr:from>
    <xdr:to>
      <xdr:col>6</xdr:col>
      <xdr:colOff>510540</xdr:colOff>
      <xdr:row>98</xdr:row>
      <xdr:rowOff>165156</xdr:rowOff>
    </xdr:to>
    <xdr:cxnSp macro="">
      <xdr:nvCxnSpPr>
        <xdr:cNvPr id="230" name="直線コネクタ 229"/>
        <xdr:cNvCxnSpPr/>
      </xdr:nvCxnSpPr>
      <xdr:spPr>
        <a:xfrm flipV="1">
          <a:off x="4633595" y="15466285"/>
          <a:ext cx="1270" cy="150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168983</xdr:rowOff>
    </xdr:from>
    <xdr:ext cx="534377" cy="259045"/>
    <xdr:sp macro="" textlink="">
      <xdr:nvSpPr>
        <xdr:cNvPr id="231" name="扶助費最小値テキスト"/>
        <xdr:cNvSpPr txBox="1"/>
      </xdr:nvSpPr>
      <xdr:spPr>
        <a:xfrm>
          <a:off x="4686300" y="169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66,441</a:t>
          </a:r>
          <a:endParaRPr kumimoji="1" lang="ja-JP" altLang="en-US" sz="1000" b="1">
            <a:latin typeface="ＭＳ Ｐゴシック"/>
          </a:endParaRPr>
        </a:p>
      </xdr:txBody>
    </xdr:sp>
    <xdr:clientData/>
  </xdr:oneCellAnchor>
  <xdr:twoCellAnchor>
    <xdr:from>
      <xdr:col>6</xdr:col>
      <xdr:colOff>422275</xdr:colOff>
      <xdr:row>98</xdr:row>
      <xdr:rowOff>165156</xdr:rowOff>
    </xdr:from>
    <xdr:to>
      <xdr:col>6</xdr:col>
      <xdr:colOff>600075</xdr:colOff>
      <xdr:row>98</xdr:row>
      <xdr:rowOff>165156</xdr:rowOff>
    </xdr:to>
    <xdr:cxnSp macro="">
      <xdr:nvCxnSpPr>
        <xdr:cNvPr id="232" name="直線コネクタ 231"/>
        <xdr:cNvCxnSpPr/>
      </xdr:nvCxnSpPr>
      <xdr:spPr>
        <a:xfrm>
          <a:off x="4546600" y="1696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153912</xdr:rowOff>
    </xdr:from>
    <xdr:ext cx="599010" cy="259045"/>
    <xdr:sp macro="" textlink="">
      <xdr:nvSpPr>
        <xdr:cNvPr id="233" name="扶助費最大値テキスト"/>
        <xdr:cNvSpPr txBox="1"/>
      </xdr:nvSpPr>
      <xdr:spPr>
        <a:xfrm>
          <a:off x="4686300" y="1524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158,364</a:t>
          </a:r>
          <a:endParaRPr kumimoji="1" lang="ja-JP" altLang="en-US" sz="1000" b="1">
            <a:latin typeface="ＭＳ Ｐゴシック"/>
          </a:endParaRPr>
        </a:p>
      </xdr:txBody>
    </xdr:sp>
    <xdr:clientData/>
  </xdr:oneCellAnchor>
  <xdr:twoCellAnchor>
    <xdr:from>
      <xdr:col>6</xdr:col>
      <xdr:colOff>422275</xdr:colOff>
      <xdr:row>90</xdr:row>
      <xdr:rowOff>35785</xdr:rowOff>
    </xdr:from>
    <xdr:to>
      <xdr:col>6</xdr:col>
      <xdr:colOff>600075</xdr:colOff>
      <xdr:row>90</xdr:row>
      <xdr:rowOff>35785</xdr:rowOff>
    </xdr:to>
    <xdr:cxnSp macro="">
      <xdr:nvCxnSpPr>
        <xdr:cNvPr id="234" name="直線コネクタ 233"/>
        <xdr:cNvCxnSpPr/>
      </xdr:nvCxnSpPr>
      <xdr:spPr>
        <a:xfrm>
          <a:off x="4546600" y="15466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48113</xdr:rowOff>
    </xdr:from>
    <xdr:to>
      <xdr:col>6</xdr:col>
      <xdr:colOff>511175</xdr:colOff>
      <xdr:row>98</xdr:row>
      <xdr:rowOff>110440</xdr:rowOff>
    </xdr:to>
    <xdr:cxnSp macro="">
      <xdr:nvCxnSpPr>
        <xdr:cNvPr id="235" name="直線コネクタ 234"/>
        <xdr:cNvCxnSpPr/>
      </xdr:nvCxnSpPr>
      <xdr:spPr>
        <a:xfrm flipV="1">
          <a:off x="3797300" y="16850213"/>
          <a:ext cx="838200" cy="6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51165</xdr:rowOff>
    </xdr:from>
    <xdr:ext cx="534377" cy="259045"/>
    <xdr:sp macro="" textlink="">
      <xdr:nvSpPr>
        <xdr:cNvPr id="236" name="扶助費平均値テキスト"/>
        <xdr:cNvSpPr txBox="1"/>
      </xdr:nvSpPr>
      <xdr:spPr>
        <a:xfrm>
          <a:off x="4686300" y="16338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92,712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28288</xdr:rowOff>
    </xdr:from>
    <xdr:to>
      <xdr:col>6</xdr:col>
      <xdr:colOff>561975</xdr:colOff>
      <xdr:row>96</xdr:row>
      <xdr:rowOff>129888</xdr:rowOff>
    </xdr:to>
    <xdr:sp macro="" textlink="">
      <xdr:nvSpPr>
        <xdr:cNvPr id="237" name="フローチャート : 判断 236"/>
        <xdr:cNvSpPr/>
      </xdr:nvSpPr>
      <xdr:spPr>
        <a:xfrm>
          <a:off x="45847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110440</xdr:rowOff>
    </xdr:from>
    <xdr:to>
      <xdr:col>5</xdr:col>
      <xdr:colOff>358775</xdr:colOff>
      <xdr:row>98</xdr:row>
      <xdr:rowOff>169320</xdr:rowOff>
    </xdr:to>
    <xdr:cxnSp macro="">
      <xdr:nvCxnSpPr>
        <xdr:cNvPr id="238" name="直線コネクタ 237"/>
        <xdr:cNvCxnSpPr/>
      </xdr:nvCxnSpPr>
      <xdr:spPr>
        <a:xfrm flipV="1">
          <a:off x="2908300" y="16912540"/>
          <a:ext cx="889000" cy="5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153479</xdr:rowOff>
    </xdr:from>
    <xdr:to>
      <xdr:col>5</xdr:col>
      <xdr:colOff>409575</xdr:colOff>
      <xdr:row>97</xdr:row>
      <xdr:rowOff>83629</xdr:rowOff>
    </xdr:to>
    <xdr:sp macro="" textlink="">
      <xdr:nvSpPr>
        <xdr:cNvPr id="239" name="フローチャート : 判断 238"/>
        <xdr:cNvSpPr/>
      </xdr:nvSpPr>
      <xdr:spPr>
        <a:xfrm>
          <a:off x="3746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100156</xdr:rowOff>
    </xdr:from>
    <xdr:ext cx="534377" cy="259045"/>
    <xdr:sp macro="" textlink="">
      <xdr:nvSpPr>
        <xdr:cNvPr id="240" name="テキスト ボックス 239"/>
        <xdr:cNvSpPr txBox="1"/>
      </xdr:nvSpPr>
      <xdr:spPr>
        <a:xfrm>
          <a:off x="3530111" y="163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169320</xdr:rowOff>
    </xdr:from>
    <xdr:to>
      <xdr:col>4</xdr:col>
      <xdr:colOff>155575</xdr:colOff>
      <xdr:row>99</xdr:row>
      <xdr:rowOff>72165</xdr:rowOff>
    </xdr:to>
    <xdr:cxnSp macro="">
      <xdr:nvCxnSpPr>
        <xdr:cNvPr id="241" name="直線コネクタ 240"/>
        <xdr:cNvCxnSpPr/>
      </xdr:nvCxnSpPr>
      <xdr:spPr>
        <a:xfrm flipV="1">
          <a:off x="2019300" y="1697142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107531</xdr:rowOff>
    </xdr:from>
    <xdr:to>
      <xdr:col>4</xdr:col>
      <xdr:colOff>206375</xdr:colOff>
      <xdr:row>97</xdr:row>
      <xdr:rowOff>37681</xdr:rowOff>
    </xdr:to>
    <xdr:sp macro="" textlink="">
      <xdr:nvSpPr>
        <xdr:cNvPr id="242" name="フローチャート : 判断 241"/>
        <xdr:cNvSpPr/>
      </xdr:nvSpPr>
      <xdr:spPr>
        <a:xfrm>
          <a:off x="2857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54208</xdr:rowOff>
    </xdr:from>
    <xdr:ext cx="534377" cy="259045"/>
    <xdr:sp macro="" textlink="">
      <xdr:nvSpPr>
        <xdr:cNvPr id="243" name="テキスト ボックス 242"/>
        <xdr:cNvSpPr txBox="1"/>
      </xdr:nvSpPr>
      <xdr:spPr>
        <a:xfrm>
          <a:off x="2641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72165</xdr:rowOff>
    </xdr:from>
    <xdr:to>
      <xdr:col>2</xdr:col>
      <xdr:colOff>638175</xdr:colOff>
      <xdr:row>99</xdr:row>
      <xdr:rowOff>106046</xdr:rowOff>
    </xdr:to>
    <xdr:cxnSp macro="">
      <xdr:nvCxnSpPr>
        <xdr:cNvPr id="244" name="直線コネクタ 243"/>
        <xdr:cNvCxnSpPr/>
      </xdr:nvCxnSpPr>
      <xdr:spPr>
        <a:xfrm flipV="1">
          <a:off x="1130300" y="17045715"/>
          <a:ext cx="889000" cy="3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22051</xdr:rowOff>
    </xdr:from>
    <xdr:to>
      <xdr:col>3</xdr:col>
      <xdr:colOff>3175</xdr:colOff>
      <xdr:row>97</xdr:row>
      <xdr:rowOff>123651</xdr:rowOff>
    </xdr:to>
    <xdr:sp macro="" textlink="">
      <xdr:nvSpPr>
        <xdr:cNvPr id="245" name="フローチャート : 判断 244"/>
        <xdr:cNvSpPr/>
      </xdr:nvSpPr>
      <xdr:spPr>
        <a:xfrm>
          <a:off x="1968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140178</xdr:rowOff>
    </xdr:from>
    <xdr:ext cx="534377" cy="259045"/>
    <xdr:sp macro="" textlink="">
      <xdr:nvSpPr>
        <xdr:cNvPr id="246" name="テキスト ボックス 245"/>
        <xdr:cNvSpPr txBox="1"/>
      </xdr:nvSpPr>
      <xdr:spPr>
        <a:xfrm>
          <a:off x="1752111" y="164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24092</xdr:rowOff>
    </xdr:from>
    <xdr:to>
      <xdr:col>1</xdr:col>
      <xdr:colOff>485775</xdr:colOff>
      <xdr:row>97</xdr:row>
      <xdr:rowOff>125692</xdr:rowOff>
    </xdr:to>
    <xdr:sp macro="" textlink="">
      <xdr:nvSpPr>
        <xdr:cNvPr id="247" name="フローチャート : 判断 246"/>
        <xdr:cNvSpPr/>
      </xdr:nvSpPr>
      <xdr:spPr>
        <a:xfrm>
          <a:off x="1079500" y="1665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142219</xdr:rowOff>
    </xdr:from>
    <xdr:ext cx="534377" cy="259045"/>
    <xdr:sp macro="" textlink="">
      <xdr:nvSpPr>
        <xdr:cNvPr id="248" name="テキスト ボックス 247"/>
        <xdr:cNvSpPr txBox="1"/>
      </xdr:nvSpPr>
      <xdr:spPr>
        <a:xfrm>
          <a:off x="863111" y="164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168763</xdr:rowOff>
    </xdr:from>
    <xdr:to>
      <xdr:col>6</xdr:col>
      <xdr:colOff>561975</xdr:colOff>
      <xdr:row>98</xdr:row>
      <xdr:rowOff>98913</xdr:rowOff>
    </xdr:to>
    <xdr:sp macro="" textlink="">
      <xdr:nvSpPr>
        <xdr:cNvPr id="254" name="円/楕円 253"/>
        <xdr:cNvSpPr/>
      </xdr:nvSpPr>
      <xdr:spPr>
        <a:xfrm>
          <a:off x="4584700" y="167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83690</xdr:rowOff>
    </xdr:from>
    <xdr:ext cx="534377" cy="259045"/>
    <xdr:sp macro="" textlink="">
      <xdr:nvSpPr>
        <xdr:cNvPr id="255" name="扶助費該当値テキスト"/>
        <xdr:cNvSpPr txBox="1"/>
      </xdr:nvSpPr>
      <xdr:spPr>
        <a:xfrm>
          <a:off x="4686300" y="1671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73,609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59640</xdr:rowOff>
    </xdr:from>
    <xdr:to>
      <xdr:col>5</xdr:col>
      <xdr:colOff>409575</xdr:colOff>
      <xdr:row>98</xdr:row>
      <xdr:rowOff>161240</xdr:rowOff>
    </xdr:to>
    <xdr:sp macro="" textlink="">
      <xdr:nvSpPr>
        <xdr:cNvPr id="256" name="円/楕円 255"/>
        <xdr:cNvSpPr/>
      </xdr:nvSpPr>
      <xdr:spPr>
        <a:xfrm>
          <a:off x="3746500" y="1686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152367</xdr:rowOff>
    </xdr:from>
    <xdr:ext cx="534377" cy="259045"/>
    <xdr:sp macro="" textlink="">
      <xdr:nvSpPr>
        <xdr:cNvPr id="257" name="テキスト ボックス 256"/>
        <xdr:cNvSpPr txBox="1"/>
      </xdr:nvSpPr>
      <xdr:spPr>
        <a:xfrm>
          <a:off x="3530111" y="1695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69,792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118520</xdr:rowOff>
    </xdr:from>
    <xdr:to>
      <xdr:col>4</xdr:col>
      <xdr:colOff>206375</xdr:colOff>
      <xdr:row>99</xdr:row>
      <xdr:rowOff>48670</xdr:rowOff>
    </xdr:to>
    <xdr:sp macro="" textlink="">
      <xdr:nvSpPr>
        <xdr:cNvPr id="258" name="円/楕円 257"/>
        <xdr:cNvSpPr/>
      </xdr:nvSpPr>
      <xdr:spPr>
        <a:xfrm>
          <a:off x="2857500" y="1692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39797</xdr:rowOff>
    </xdr:from>
    <xdr:ext cx="534377" cy="259045"/>
    <xdr:sp macro="" textlink="">
      <xdr:nvSpPr>
        <xdr:cNvPr id="259" name="テキスト ボックス 258"/>
        <xdr:cNvSpPr txBox="1"/>
      </xdr:nvSpPr>
      <xdr:spPr>
        <a:xfrm>
          <a:off x="2641111" y="1701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66,186</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21365</xdr:rowOff>
    </xdr:from>
    <xdr:to>
      <xdr:col>3</xdr:col>
      <xdr:colOff>3175</xdr:colOff>
      <xdr:row>99</xdr:row>
      <xdr:rowOff>122965</xdr:rowOff>
    </xdr:to>
    <xdr:sp macro="" textlink="">
      <xdr:nvSpPr>
        <xdr:cNvPr id="260" name="円/楕円 259"/>
        <xdr:cNvSpPr/>
      </xdr:nvSpPr>
      <xdr:spPr>
        <a:xfrm>
          <a:off x="1968500" y="1699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114092</xdr:rowOff>
    </xdr:from>
    <xdr:ext cx="534377" cy="259045"/>
    <xdr:sp macro="" textlink="">
      <xdr:nvSpPr>
        <xdr:cNvPr id="261" name="テキスト ボックス 260"/>
        <xdr:cNvSpPr txBox="1"/>
      </xdr:nvSpPr>
      <xdr:spPr>
        <a:xfrm>
          <a:off x="1752111" y="1708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61,636</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55246</xdr:rowOff>
    </xdr:from>
    <xdr:to>
      <xdr:col>1</xdr:col>
      <xdr:colOff>485775</xdr:colOff>
      <xdr:row>99</xdr:row>
      <xdr:rowOff>156846</xdr:rowOff>
    </xdr:to>
    <xdr:sp macro="" textlink="">
      <xdr:nvSpPr>
        <xdr:cNvPr id="262" name="円/楕円 261"/>
        <xdr:cNvSpPr/>
      </xdr:nvSpPr>
      <xdr:spPr>
        <a:xfrm>
          <a:off x="1079500" y="1702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147973</xdr:rowOff>
    </xdr:from>
    <xdr:ext cx="534377" cy="259045"/>
    <xdr:sp macro="" textlink="">
      <xdr:nvSpPr>
        <xdr:cNvPr id="263" name="テキスト ボックス 262"/>
        <xdr:cNvSpPr txBox="1"/>
      </xdr:nvSpPr>
      <xdr:spPr>
        <a:xfrm>
          <a:off x="863111" y="1712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6" name="テキスト ボックス 275"/>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130670</xdr:rowOff>
    </xdr:from>
    <xdr:to>
      <xdr:col>15</xdr:col>
      <xdr:colOff>180340</xdr:colOff>
      <xdr:row>39</xdr:row>
      <xdr:rowOff>93675</xdr:rowOff>
    </xdr:to>
    <xdr:cxnSp macro="">
      <xdr:nvCxnSpPr>
        <xdr:cNvPr id="288" name="直線コネクタ 287"/>
        <xdr:cNvCxnSpPr/>
      </xdr:nvCxnSpPr>
      <xdr:spPr>
        <a:xfrm flipV="1">
          <a:off x="10475595" y="5274170"/>
          <a:ext cx="1270" cy="150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97502</xdr:rowOff>
    </xdr:from>
    <xdr:ext cx="469744" cy="259045"/>
    <xdr:sp macro="" textlink="">
      <xdr:nvSpPr>
        <xdr:cNvPr id="289" name="補助費等最小値テキスト"/>
        <xdr:cNvSpPr txBox="1"/>
      </xdr:nvSpPr>
      <xdr:spPr>
        <a:xfrm>
          <a:off x="10528300" y="67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8,708</a:t>
          </a:r>
          <a:endParaRPr kumimoji="1" lang="ja-JP" altLang="en-US" sz="1000" b="1">
            <a:latin typeface="ＭＳ Ｐゴシック"/>
          </a:endParaRPr>
        </a:p>
      </xdr:txBody>
    </xdr:sp>
    <xdr:clientData/>
  </xdr:oneCellAnchor>
  <xdr:twoCellAnchor>
    <xdr:from>
      <xdr:col>15</xdr:col>
      <xdr:colOff>92075</xdr:colOff>
      <xdr:row>39</xdr:row>
      <xdr:rowOff>93675</xdr:rowOff>
    </xdr:from>
    <xdr:to>
      <xdr:col>15</xdr:col>
      <xdr:colOff>269875</xdr:colOff>
      <xdr:row>39</xdr:row>
      <xdr:rowOff>93675</xdr:rowOff>
    </xdr:to>
    <xdr:cxnSp macro="">
      <xdr:nvCxnSpPr>
        <xdr:cNvPr id="290" name="直線コネクタ 289"/>
        <xdr:cNvCxnSpPr/>
      </xdr:nvCxnSpPr>
      <xdr:spPr>
        <a:xfrm>
          <a:off x="10388600" y="678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77347</xdr:rowOff>
    </xdr:from>
    <xdr:ext cx="534377" cy="259045"/>
    <xdr:sp macro="" textlink="">
      <xdr:nvSpPr>
        <xdr:cNvPr id="291" name="補助費等最大値テキスト"/>
        <xdr:cNvSpPr txBox="1"/>
      </xdr:nvSpPr>
      <xdr:spPr>
        <a:xfrm>
          <a:off x="10528300" y="50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48,237</a:t>
          </a:r>
          <a:endParaRPr kumimoji="1" lang="ja-JP" altLang="en-US" sz="1000" b="1">
            <a:latin typeface="ＭＳ Ｐゴシック"/>
          </a:endParaRPr>
        </a:p>
      </xdr:txBody>
    </xdr:sp>
    <xdr:clientData/>
  </xdr:oneCellAnchor>
  <xdr:twoCellAnchor>
    <xdr:from>
      <xdr:col>15</xdr:col>
      <xdr:colOff>92075</xdr:colOff>
      <xdr:row>30</xdr:row>
      <xdr:rowOff>130670</xdr:rowOff>
    </xdr:from>
    <xdr:to>
      <xdr:col>15</xdr:col>
      <xdr:colOff>269875</xdr:colOff>
      <xdr:row>30</xdr:row>
      <xdr:rowOff>130670</xdr:rowOff>
    </xdr:to>
    <xdr:cxnSp macro="">
      <xdr:nvCxnSpPr>
        <xdr:cNvPr id="292" name="直線コネクタ 291"/>
        <xdr:cNvCxnSpPr/>
      </xdr:nvCxnSpPr>
      <xdr:spPr>
        <a:xfrm>
          <a:off x="10388600" y="527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108153</xdr:rowOff>
    </xdr:from>
    <xdr:to>
      <xdr:col>15</xdr:col>
      <xdr:colOff>180975</xdr:colOff>
      <xdr:row>32</xdr:row>
      <xdr:rowOff>116116</xdr:rowOff>
    </xdr:to>
    <xdr:cxnSp macro="">
      <xdr:nvCxnSpPr>
        <xdr:cNvPr id="293" name="直線コネクタ 292"/>
        <xdr:cNvCxnSpPr/>
      </xdr:nvCxnSpPr>
      <xdr:spPr>
        <a:xfrm>
          <a:off x="9639300" y="5594553"/>
          <a:ext cx="8382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35361</xdr:rowOff>
    </xdr:from>
    <xdr:ext cx="534377" cy="259045"/>
    <xdr:sp macro="" textlink="">
      <xdr:nvSpPr>
        <xdr:cNvPr id="294" name="補助費等平均値テキスト"/>
        <xdr:cNvSpPr txBox="1"/>
      </xdr:nvSpPr>
      <xdr:spPr>
        <a:xfrm>
          <a:off x="10528300" y="603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26,339</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56934</xdr:rowOff>
    </xdr:from>
    <xdr:to>
      <xdr:col>15</xdr:col>
      <xdr:colOff>231775</xdr:colOff>
      <xdr:row>35</xdr:row>
      <xdr:rowOff>158534</xdr:rowOff>
    </xdr:to>
    <xdr:sp macro="" textlink="">
      <xdr:nvSpPr>
        <xdr:cNvPr id="295" name="フローチャート : 判断 294"/>
        <xdr:cNvSpPr/>
      </xdr:nvSpPr>
      <xdr:spPr>
        <a:xfrm>
          <a:off x="104267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55461</xdr:rowOff>
    </xdr:from>
    <xdr:to>
      <xdr:col>14</xdr:col>
      <xdr:colOff>28575</xdr:colOff>
      <xdr:row>32</xdr:row>
      <xdr:rowOff>108153</xdr:rowOff>
    </xdr:to>
    <xdr:cxnSp macro="">
      <xdr:nvCxnSpPr>
        <xdr:cNvPr id="296" name="直線コネクタ 295"/>
        <xdr:cNvCxnSpPr/>
      </xdr:nvCxnSpPr>
      <xdr:spPr>
        <a:xfrm>
          <a:off x="8750300" y="5541861"/>
          <a:ext cx="889000" cy="5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122009</xdr:rowOff>
    </xdr:from>
    <xdr:to>
      <xdr:col>14</xdr:col>
      <xdr:colOff>79375</xdr:colOff>
      <xdr:row>36</xdr:row>
      <xdr:rowOff>52159</xdr:rowOff>
    </xdr:to>
    <xdr:sp macro="" textlink="">
      <xdr:nvSpPr>
        <xdr:cNvPr id="297" name="フローチャート : 判断 296"/>
        <xdr:cNvSpPr/>
      </xdr:nvSpPr>
      <xdr:spPr>
        <a:xfrm>
          <a:off x="9588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43286</xdr:rowOff>
    </xdr:from>
    <xdr:ext cx="534377" cy="259045"/>
    <xdr:sp macro="" textlink="">
      <xdr:nvSpPr>
        <xdr:cNvPr id="298" name="テキスト ボックス 297"/>
        <xdr:cNvSpPr txBox="1"/>
      </xdr:nvSpPr>
      <xdr:spPr>
        <a:xfrm>
          <a:off x="9372111" y="621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24,631</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55461</xdr:rowOff>
    </xdr:from>
    <xdr:to>
      <xdr:col>12</xdr:col>
      <xdr:colOff>511175</xdr:colOff>
      <xdr:row>33</xdr:row>
      <xdr:rowOff>3035</xdr:rowOff>
    </xdr:to>
    <xdr:cxnSp macro="">
      <xdr:nvCxnSpPr>
        <xdr:cNvPr id="299" name="直線コネクタ 298"/>
        <xdr:cNvCxnSpPr/>
      </xdr:nvCxnSpPr>
      <xdr:spPr>
        <a:xfrm flipV="1">
          <a:off x="7861300" y="5541861"/>
          <a:ext cx="889000" cy="11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26988</xdr:rowOff>
    </xdr:from>
    <xdr:to>
      <xdr:col>12</xdr:col>
      <xdr:colOff>561975</xdr:colOff>
      <xdr:row>35</xdr:row>
      <xdr:rowOff>128588</xdr:rowOff>
    </xdr:to>
    <xdr:sp macro="" textlink="">
      <xdr:nvSpPr>
        <xdr:cNvPr id="300" name="フローチャート : 判断 299"/>
        <xdr:cNvSpPr/>
      </xdr:nvSpPr>
      <xdr:spPr>
        <a:xfrm>
          <a:off x="8699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119715</xdr:rowOff>
    </xdr:from>
    <xdr:ext cx="534377" cy="259045"/>
    <xdr:sp macro="" textlink="">
      <xdr:nvSpPr>
        <xdr:cNvPr id="301" name="テキスト ボックス 300"/>
        <xdr:cNvSpPr txBox="1"/>
      </xdr:nvSpPr>
      <xdr:spPr>
        <a:xfrm>
          <a:off x="8483111" y="612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3035</xdr:rowOff>
    </xdr:from>
    <xdr:to>
      <xdr:col>11</xdr:col>
      <xdr:colOff>307975</xdr:colOff>
      <xdr:row>33</xdr:row>
      <xdr:rowOff>74282</xdr:rowOff>
    </xdr:to>
    <xdr:cxnSp macro="">
      <xdr:nvCxnSpPr>
        <xdr:cNvPr id="302" name="直線コネクタ 301"/>
        <xdr:cNvCxnSpPr/>
      </xdr:nvCxnSpPr>
      <xdr:spPr>
        <a:xfrm flipV="1">
          <a:off x="6972300" y="5660885"/>
          <a:ext cx="889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118694</xdr:rowOff>
    </xdr:from>
    <xdr:to>
      <xdr:col>11</xdr:col>
      <xdr:colOff>358775</xdr:colOff>
      <xdr:row>34</xdr:row>
      <xdr:rowOff>48844</xdr:rowOff>
    </xdr:to>
    <xdr:sp macro="" textlink="">
      <xdr:nvSpPr>
        <xdr:cNvPr id="303" name="フローチャート : 判断 302"/>
        <xdr:cNvSpPr/>
      </xdr:nvSpPr>
      <xdr:spPr>
        <a:xfrm>
          <a:off x="7810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39971</xdr:rowOff>
    </xdr:from>
    <xdr:ext cx="534377" cy="259045"/>
    <xdr:sp macro="" textlink="">
      <xdr:nvSpPr>
        <xdr:cNvPr id="304" name="テキスト ボックス 303"/>
        <xdr:cNvSpPr txBox="1"/>
      </xdr:nvSpPr>
      <xdr:spPr>
        <a:xfrm>
          <a:off x="7594111" y="586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4356</xdr:rowOff>
    </xdr:from>
    <xdr:to>
      <xdr:col>10</xdr:col>
      <xdr:colOff>155575</xdr:colOff>
      <xdr:row>34</xdr:row>
      <xdr:rowOff>105956</xdr:rowOff>
    </xdr:to>
    <xdr:sp macro="" textlink="">
      <xdr:nvSpPr>
        <xdr:cNvPr id="305" name="フローチャート : 判断 304"/>
        <xdr:cNvSpPr/>
      </xdr:nvSpPr>
      <xdr:spPr>
        <a:xfrm>
          <a:off x="6921500" y="583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97083</xdr:rowOff>
    </xdr:from>
    <xdr:ext cx="534377" cy="259045"/>
    <xdr:sp macro="" textlink="">
      <xdr:nvSpPr>
        <xdr:cNvPr id="306" name="テキスト ボックス 305"/>
        <xdr:cNvSpPr txBox="1"/>
      </xdr:nvSpPr>
      <xdr:spPr>
        <a:xfrm>
          <a:off x="6705111" y="59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65316</xdr:rowOff>
    </xdr:from>
    <xdr:to>
      <xdr:col>15</xdr:col>
      <xdr:colOff>231775</xdr:colOff>
      <xdr:row>32</xdr:row>
      <xdr:rowOff>166916</xdr:rowOff>
    </xdr:to>
    <xdr:sp macro="" textlink="">
      <xdr:nvSpPr>
        <xdr:cNvPr id="312" name="円/楕円 311"/>
        <xdr:cNvSpPr/>
      </xdr:nvSpPr>
      <xdr:spPr>
        <a:xfrm>
          <a:off x="10426700" y="555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88193</xdr:rowOff>
    </xdr:from>
    <xdr:ext cx="534377" cy="259045"/>
    <xdr:sp macro="" textlink="">
      <xdr:nvSpPr>
        <xdr:cNvPr id="313" name="補助費等該当値テキスト"/>
        <xdr:cNvSpPr txBox="1"/>
      </xdr:nvSpPr>
      <xdr:spPr>
        <a:xfrm>
          <a:off x="10528300" y="540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39,619</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57353</xdr:rowOff>
    </xdr:from>
    <xdr:to>
      <xdr:col>14</xdr:col>
      <xdr:colOff>79375</xdr:colOff>
      <xdr:row>32</xdr:row>
      <xdr:rowOff>158953</xdr:rowOff>
    </xdr:to>
    <xdr:sp macro="" textlink="">
      <xdr:nvSpPr>
        <xdr:cNvPr id="314" name="円/楕円 313"/>
        <xdr:cNvSpPr/>
      </xdr:nvSpPr>
      <xdr:spPr>
        <a:xfrm>
          <a:off x="9588500" y="554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4030</xdr:rowOff>
    </xdr:from>
    <xdr:ext cx="534377" cy="259045"/>
    <xdr:sp macro="" textlink="">
      <xdr:nvSpPr>
        <xdr:cNvPr id="315" name="テキスト ボックス 314"/>
        <xdr:cNvSpPr txBox="1"/>
      </xdr:nvSpPr>
      <xdr:spPr>
        <a:xfrm>
          <a:off x="9372111" y="531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39,828</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4661</xdr:rowOff>
    </xdr:from>
    <xdr:to>
      <xdr:col>12</xdr:col>
      <xdr:colOff>561975</xdr:colOff>
      <xdr:row>32</xdr:row>
      <xdr:rowOff>106261</xdr:rowOff>
    </xdr:to>
    <xdr:sp macro="" textlink="">
      <xdr:nvSpPr>
        <xdr:cNvPr id="316" name="円/楕円 315"/>
        <xdr:cNvSpPr/>
      </xdr:nvSpPr>
      <xdr:spPr>
        <a:xfrm>
          <a:off x="8699500" y="549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122788</xdr:rowOff>
    </xdr:from>
    <xdr:ext cx="534377" cy="259045"/>
    <xdr:sp macro="" textlink="">
      <xdr:nvSpPr>
        <xdr:cNvPr id="317" name="テキスト ボックス 316"/>
        <xdr:cNvSpPr txBox="1"/>
      </xdr:nvSpPr>
      <xdr:spPr>
        <a:xfrm>
          <a:off x="8483111" y="526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41,211</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123685</xdr:rowOff>
    </xdr:from>
    <xdr:to>
      <xdr:col>11</xdr:col>
      <xdr:colOff>358775</xdr:colOff>
      <xdr:row>33</xdr:row>
      <xdr:rowOff>53835</xdr:rowOff>
    </xdr:to>
    <xdr:sp macro="" textlink="">
      <xdr:nvSpPr>
        <xdr:cNvPr id="318" name="円/楕円 317"/>
        <xdr:cNvSpPr/>
      </xdr:nvSpPr>
      <xdr:spPr>
        <a:xfrm>
          <a:off x="7810500" y="561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70362</xdr:rowOff>
    </xdr:from>
    <xdr:ext cx="534377" cy="259045"/>
    <xdr:sp macro="" textlink="">
      <xdr:nvSpPr>
        <xdr:cNvPr id="319" name="テキスト ボックス 318"/>
        <xdr:cNvSpPr txBox="1"/>
      </xdr:nvSpPr>
      <xdr:spPr>
        <a:xfrm>
          <a:off x="7594111" y="538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38,087</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23482</xdr:rowOff>
    </xdr:from>
    <xdr:to>
      <xdr:col>10</xdr:col>
      <xdr:colOff>155575</xdr:colOff>
      <xdr:row>33</xdr:row>
      <xdr:rowOff>125082</xdr:rowOff>
    </xdr:to>
    <xdr:sp macro="" textlink="">
      <xdr:nvSpPr>
        <xdr:cNvPr id="320" name="円/楕円 319"/>
        <xdr:cNvSpPr/>
      </xdr:nvSpPr>
      <xdr:spPr>
        <a:xfrm>
          <a:off x="6921500" y="568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141609</xdr:rowOff>
    </xdr:from>
    <xdr:ext cx="534377" cy="259045"/>
    <xdr:sp macro="" textlink="">
      <xdr:nvSpPr>
        <xdr:cNvPr id="321" name="テキスト ボックス 320"/>
        <xdr:cNvSpPr txBox="1"/>
      </xdr:nvSpPr>
      <xdr:spPr>
        <a:xfrm>
          <a:off x="6705111" y="545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3302</xdr:rowOff>
    </xdr:from>
    <xdr:to>
      <xdr:col>15</xdr:col>
      <xdr:colOff>180340</xdr:colOff>
      <xdr:row>59</xdr:row>
      <xdr:rowOff>36906</xdr:rowOff>
    </xdr:to>
    <xdr:cxnSp macro="">
      <xdr:nvCxnSpPr>
        <xdr:cNvPr id="346" name="直線コネクタ 345"/>
        <xdr:cNvCxnSpPr/>
      </xdr:nvCxnSpPr>
      <xdr:spPr>
        <a:xfrm flipV="1">
          <a:off x="10475595" y="8575802"/>
          <a:ext cx="1270" cy="15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40733</xdr:rowOff>
    </xdr:from>
    <xdr:ext cx="534377" cy="259045"/>
    <xdr:sp macro="" textlink="">
      <xdr:nvSpPr>
        <xdr:cNvPr id="347" name="普通建設事業費最小値テキスト"/>
        <xdr:cNvSpPr txBox="1"/>
      </xdr:nvSpPr>
      <xdr:spPr>
        <a:xfrm>
          <a:off x="10528300" y="1015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20,396</a:t>
          </a:r>
          <a:endParaRPr kumimoji="1" lang="ja-JP" altLang="en-US" sz="1000" b="1">
            <a:latin typeface="ＭＳ Ｐゴシック"/>
          </a:endParaRPr>
        </a:p>
      </xdr:txBody>
    </xdr:sp>
    <xdr:clientData/>
  </xdr:oneCellAnchor>
  <xdr:twoCellAnchor>
    <xdr:from>
      <xdr:col>15</xdr:col>
      <xdr:colOff>92075</xdr:colOff>
      <xdr:row>59</xdr:row>
      <xdr:rowOff>36906</xdr:rowOff>
    </xdr:from>
    <xdr:to>
      <xdr:col>15</xdr:col>
      <xdr:colOff>269875</xdr:colOff>
      <xdr:row>59</xdr:row>
      <xdr:rowOff>36906</xdr:rowOff>
    </xdr:to>
    <xdr:cxnSp macro="">
      <xdr:nvCxnSpPr>
        <xdr:cNvPr id="348" name="直線コネクタ 347"/>
        <xdr:cNvCxnSpPr/>
      </xdr:nvCxnSpPr>
      <xdr:spPr>
        <a:xfrm>
          <a:off x="10388600" y="1015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121429</xdr:rowOff>
    </xdr:from>
    <xdr:ext cx="599010" cy="259045"/>
    <xdr:sp macro="" textlink="">
      <xdr:nvSpPr>
        <xdr:cNvPr id="349" name="普通建設事業費最大値テキスト"/>
        <xdr:cNvSpPr txBox="1"/>
      </xdr:nvSpPr>
      <xdr:spPr>
        <a:xfrm>
          <a:off x="10528300" y="835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103,160</a:t>
          </a:r>
          <a:endParaRPr kumimoji="1" lang="ja-JP" altLang="en-US" sz="1000" b="1">
            <a:latin typeface="ＭＳ Ｐゴシック"/>
          </a:endParaRPr>
        </a:p>
      </xdr:txBody>
    </xdr:sp>
    <xdr:clientData/>
  </xdr:oneCellAnchor>
  <xdr:twoCellAnchor>
    <xdr:from>
      <xdr:col>15</xdr:col>
      <xdr:colOff>92075</xdr:colOff>
      <xdr:row>50</xdr:row>
      <xdr:rowOff>3302</xdr:rowOff>
    </xdr:from>
    <xdr:to>
      <xdr:col>15</xdr:col>
      <xdr:colOff>269875</xdr:colOff>
      <xdr:row>50</xdr:row>
      <xdr:rowOff>3302</xdr:rowOff>
    </xdr:to>
    <xdr:cxnSp macro="">
      <xdr:nvCxnSpPr>
        <xdr:cNvPr id="350" name="直線コネクタ 349"/>
        <xdr:cNvCxnSpPr/>
      </xdr:nvCxnSpPr>
      <xdr:spPr>
        <a:xfrm>
          <a:off x="10388600" y="857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84855</xdr:rowOff>
    </xdr:from>
    <xdr:to>
      <xdr:col>15</xdr:col>
      <xdr:colOff>180975</xdr:colOff>
      <xdr:row>58</xdr:row>
      <xdr:rowOff>142157</xdr:rowOff>
    </xdr:to>
    <xdr:cxnSp macro="">
      <xdr:nvCxnSpPr>
        <xdr:cNvPr id="351" name="直線コネクタ 350"/>
        <xdr:cNvCxnSpPr/>
      </xdr:nvCxnSpPr>
      <xdr:spPr>
        <a:xfrm>
          <a:off x="9639300" y="9857505"/>
          <a:ext cx="838200" cy="22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151916</xdr:rowOff>
    </xdr:from>
    <xdr:ext cx="534377" cy="259045"/>
    <xdr:sp macro="" textlink="">
      <xdr:nvSpPr>
        <xdr:cNvPr id="352" name="普通建設事業費平均値テキスト"/>
        <xdr:cNvSpPr txBox="1"/>
      </xdr:nvSpPr>
      <xdr:spPr>
        <a:xfrm>
          <a:off x="10528300" y="9581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129039</xdr:rowOff>
    </xdr:from>
    <xdr:to>
      <xdr:col>15</xdr:col>
      <xdr:colOff>231775</xdr:colOff>
      <xdr:row>57</xdr:row>
      <xdr:rowOff>59189</xdr:rowOff>
    </xdr:to>
    <xdr:sp macro="" textlink="">
      <xdr:nvSpPr>
        <xdr:cNvPr id="353" name="フローチャート : 判断 352"/>
        <xdr:cNvSpPr/>
      </xdr:nvSpPr>
      <xdr:spPr>
        <a:xfrm>
          <a:off x="104267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84855</xdr:rowOff>
    </xdr:from>
    <xdr:to>
      <xdr:col>14</xdr:col>
      <xdr:colOff>28575</xdr:colOff>
      <xdr:row>58</xdr:row>
      <xdr:rowOff>19190</xdr:rowOff>
    </xdr:to>
    <xdr:cxnSp macro="">
      <xdr:nvCxnSpPr>
        <xdr:cNvPr id="354" name="直線コネクタ 353"/>
        <xdr:cNvCxnSpPr/>
      </xdr:nvCxnSpPr>
      <xdr:spPr>
        <a:xfrm flipV="1">
          <a:off x="8750300" y="9857505"/>
          <a:ext cx="889000" cy="10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127933</xdr:rowOff>
    </xdr:from>
    <xdr:to>
      <xdr:col>14</xdr:col>
      <xdr:colOff>79375</xdr:colOff>
      <xdr:row>57</xdr:row>
      <xdr:rowOff>58083</xdr:rowOff>
    </xdr:to>
    <xdr:sp macro="" textlink="">
      <xdr:nvSpPr>
        <xdr:cNvPr id="355" name="フローチャート : 判断 354"/>
        <xdr:cNvSpPr/>
      </xdr:nvSpPr>
      <xdr:spPr>
        <a:xfrm>
          <a:off x="9588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74610</xdr:rowOff>
    </xdr:from>
    <xdr:ext cx="534377" cy="259045"/>
    <xdr:sp macro="" textlink="">
      <xdr:nvSpPr>
        <xdr:cNvPr id="356" name="テキスト ボックス 355"/>
        <xdr:cNvSpPr txBox="1"/>
      </xdr:nvSpPr>
      <xdr:spPr>
        <a:xfrm>
          <a:off x="9372111" y="950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19190</xdr:rowOff>
    </xdr:from>
    <xdr:to>
      <xdr:col>12</xdr:col>
      <xdr:colOff>511175</xdr:colOff>
      <xdr:row>58</xdr:row>
      <xdr:rowOff>60985</xdr:rowOff>
    </xdr:to>
    <xdr:cxnSp macro="">
      <xdr:nvCxnSpPr>
        <xdr:cNvPr id="357" name="直線コネクタ 356"/>
        <xdr:cNvCxnSpPr/>
      </xdr:nvCxnSpPr>
      <xdr:spPr>
        <a:xfrm flipV="1">
          <a:off x="7861300" y="9963290"/>
          <a:ext cx="889000" cy="4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29521</xdr:rowOff>
    </xdr:from>
    <xdr:to>
      <xdr:col>12</xdr:col>
      <xdr:colOff>561975</xdr:colOff>
      <xdr:row>56</xdr:row>
      <xdr:rowOff>131121</xdr:rowOff>
    </xdr:to>
    <xdr:sp macro="" textlink="">
      <xdr:nvSpPr>
        <xdr:cNvPr id="358" name="フローチャート : 判断 357"/>
        <xdr:cNvSpPr/>
      </xdr:nvSpPr>
      <xdr:spPr>
        <a:xfrm>
          <a:off x="8699500" y="963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147648</xdr:rowOff>
    </xdr:from>
    <xdr:ext cx="534377" cy="259045"/>
    <xdr:sp macro="" textlink="">
      <xdr:nvSpPr>
        <xdr:cNvPr id="359" name="テキスト ボックス 358"/>
        <xdr:cNvSpPr txBox="1"/>
      </xdr:nvSpPr>
      <xdr:spPr>
        <a:xfrm>
          <a:off x="8483111" y="940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60985</xdr:rowOff>
    </xdr:from>
    <xdr:to>
      <xdr:col>11</xdr:col>
      <xdr:colOff>307975</xdr:colOff>
      <xdr:row>59</xdr:row>
      <xdr:rowOff>25419</xdr:rowOff>
    </xdr:to>
    <xdr:cxnSp macro="">
      <xdr:nvCxnSpPr>
        <xdr:cNvPr id="360" name="直線コネクタ 359"/>
        <xdr:cNvCxnSpPr/>
      </xdr:nvCxnSpPr>
      <xdr:spPr>
        <a:xfrm flipV="1">
          <a:off x="6972300" y="10005085"/>
          <a:ext cx="889000" cy="13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67164</xdr:rowOff>
    </xdr:from>
    <xdr:to>
      <xdr:col>11</xdr:col>
      <xdr:colOff>358775</xdr:colOff>
      <xdr:row>56</xdr:row>
      <xdr:rowOff>168764</xdr:rowOff>
    </xdr:to>
    <xdr:sp macro="" textlink="">
      <xdr:nvSpPr>
        <xdr:cNvPr id="361" name="フローチャート : 判断 360"/>
        <xdr:cNvSpPr/>
      </xdr:nvSpPr>
      <xdr:spPr>
        <a:xfrm>
          <a:off x="7810500" y="96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13841</xdr:rowOff>
    </xdr:from>
    <xdr:ext cx="534377" cy="259045"/>
    <xdr:sp macro="" textlink="">
      <xdr:nvSpPr>
        <xdr:cNvPr id="362" name="テキスト ボックス 361"/>
        <xdr:cNvSpPr txBox="1"/>
      </xdr:nvSpPr>
      <xdr:spPr>
        <a:xfrm>
          <a:off x="7594111" y="944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137954</xdr:rowOff>
    </xdr:from>
    <xdr:to>
      <xdr:col>10</xdr:col>
      <xdr:colOff>155575</xdr:colOff>
      <xdr:row>57</xdr:row>
      <xdr:rowOff>68104</xdr:rowOff>
    </xdr:to>
    <xdr:sp macro="" textlink="">
      <xdr:nvSpPr>
        <xdr:cNvPr id="363" name="フローチャート : 判断 362"/>
        <xdr:cNvSpPr/>
      </xdr:nvSpPr>
      <xdr:spPr>
        <a:xfrm>
          <a:off x="6921500" y="97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84631</xdr:rowOff>
    </xdr:from>
    <xdr:ext cx="534377" cy="259045"/>
    <xdr:sp macro="" textlink="">
      <xdr:nvSpPr>
        <xdr:cNvPr id="364" name="テキスト ボックス 363"/>
        <xdr:cNvSpPr txBox="1"/>
      </xdr:nvSpPr>
      <xdr:spPr>
        <a:xfrm>
          <a:off x="6705111" y="951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91357</xdr:rowOff>
    </xdr:from>
    <xdr:to>
      <xdr:col>15</xdr:col>
      <xdr:colOff>231775</xdr:colOff>
      <xdr:row>59</xdr:row>
      <xdr:rowOff>21507</xdr:rowOff>
    </xdr:to>
    <xdr:sp macro="" textlink="">
      <xdr:nvSpPr>
        <xdr:cNvPr id="370" name="円/楕円 369"/>
        <xdr:cNvSpPr/>
      </xdr:nvSpPr>
      <xdr:spPr>
        <a:xfrm>
          <a:off x="10426700" y="1003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6284</xdr:rowOff>
    </xdr:from>
    <xdr:ext cx="534377" cy="259045"/>
    <xdr:sp macro="" textlink="">
      <xdr:nvSpPr>
        <xdr:cNvPr id="371" name="普通建設事業費該当値テキスト"/>
        <xdr:cNvSpPr txBox="1"/>
      </xdr:nvSpPr>
      <xdr:spPr>
        <a:xfrm>
          <a:off x="10528300" y="995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23,871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34055</xdr:rowOff>
    </xdr:from>
    <xdr:to>
      <xdr:col>14</xdr:col>
      <xdr:colOff>79375</xdr:colOff>
      <xdr:row>57</xdr:row>
      <xdr:rowOff>135655</xdr:rowOff>
    </xdr:to>
    <xdr:sp macro="" textlink="">
      <xdr:nvSpPr>
        <xdr:cNvPr id="372" name="円/楕円 371"/>
        <xdr:cNvSpPr/>
      </xdr:nvSpPr>
      <xdr:spPr>
        <a:xfrm>
          <a:off x="9588500" y="98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126782</xdr:rowOff>
    </xdr:from>
    <xdr:ext cx="534377" cy="259045"/>
    <xdr:sp macro="" textlink="">
      <xdr:nvSpPr>
        <xdr:cNvPr id="373" name="テキスト ボックス 372"/>
        <xdr:cNvSpPr txBox="1"/>
      </xdr:nvSpPr>
      <xdr:spPr>
        <a:xfrm>
          <a:off x="9372111" y="989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35,879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139840</xdr:rowOff>
    </xdr:from>
    <xdr:to>
      <xdr:col>12</xdr:col>
      <xdr:colOff>561975</xdr:colOff>
      <xdr:row>58</xdr:row>
      <xdr:rowOff>69990</xdr:rowOff>
    </xdr:to>
    <xdr:sp macro="" textlink="">
      <xdr:nvSpPr>
        <xdr:cNvPr id="374" name="円/楕円 373"/>
        <xdr:cNvSpPr/>
      </xdr:nvSpPr>
      <xdr:spPr>
        <a:xfrm>
          <a:off x="8699500" y="991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61117</xdr:rowOff>
    </xdr:from>
    <xdr:ext cx="534377" cy="259045"/>
    <xdr:sp macro="" textlink="">
      <xdr:nvSpPr>
        <xdr:cNvPr id="375" name="テキスト ボックス 374"/>
        <xdr:cNvSpPr txBox="1"/>
      </xdr:nvSpPr>
      <xdr:spPr>
        <a:xfrm>
          <a:off x="8483111" y="1000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30,326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10185</xdr:rowOff>
    </xdr:from>
    <xdr:to>
      <xdr:col>11</xdr:col>
      <xdr:colOff>358775</xdr:colOff>
      <xdr:row>58</xdr:row>
      <xdr:rowOff>111785</xdr:rowOff>
    </xdr:to>
    <xdr:sp macro="" textlink="">
      <xdr:nvSpPr>
        <xdr:cNvPr id="376" name="円/楕円 375"/>
        <xdr:cNvSpPr/>
      </xdr:nvSpPr>
      <xdr:spPr>
        <a:xfrm>
          <a:off x="7810500" y="99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102912</xdr:rowOff>
    </xdr:from>
    <xdr:ext cx="534377" cy="259045"/>
    <xdr:sp macro="" textlink="">
      <xdr:nvSpPr>
        <xdr:cNvPr id="377" name="テキスト ボックス 376"/>
        <xdr:cNvSpPr txBox="1"/>
      </xdr:nvSpPr>
      <xdr:spPr>
        <a:xfrm>
          <a:off x="7594111" y="1004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28,132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146069</xdr:rowOff>
    </xdr:from>
    <xdr:to>
      <xdr:col>10</xdr:col>
      <xdr:colOff>155575</xdr:colOff>
      <xdr:row>59</xdr:row>
      <xdr:rowOff>76219</xdr:rowOff>
    </xdr:to>
    <xdr:sp macro="" textlink="">
      <xdr:nvSpPr>
        <xdr:cNvPr id="378" name="円/楕円 377"/>
        <xdr:cNvSpPr/>
      </xdr:nvSpPr>
      <xdr:spPr>
        <a:xfrm>
          <a:off x="6921500" y="1009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67346</xdr:rowOff>
    </xdr:from>
    <xdr:ext cx="534377" cy="259045"/>
    <xdr:sp macro="" textlink="">
      <xdr:nvSpPr>
        <xdr:cNvPr id="379" name="テキスト ボックス 378"/>
        <xdr:cNvSpPr txBox="1"/>
      </xdr:nvSpPr>
      <xdr:spPr>
        <a:xfrm>
          <a:off x="6705111" y="1018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84493</xdr:rowOff>
    </xdr:from>
    <xdr:to>
      <xdr:col>15</xdr:col>
      <xdr:colOff>180340</xdr:colOff>
      <xdr:row>79</xdr:row>
      <xdr:rowOff>34620</xdr:rowOff>
    </xdr:to>
    <xdr:cxnSp macro="">
      <xdr:nvCxnSpPr>
        <xdr:cNvPr id="403" name="直線コネクタ 402"/>
        <xdr:cNvCxnSpPr/>
      </xdr:nvCxnSpPr>
      <xdr:spPr>
        <a:xfrm flipV="1">
          <a:off x="10475595" y="12257443"/>
          <a:ext cx="1270" cy="1321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38447</xdr:rowOff>
    </xdr:from>
    <xdr:ext cx="378565" cy="259045"/>
    <xdr:sp macro="" textlink="">
      <xdr:nvSpPr>
        <xdr:cNvPr id="404" name="普通建設事業費 （ うち新規整備　）最小値テキスト"/>
        <xdr:cNvSpPr txBox="1"/>
      </xdr:nvSpPr>
      <xdr:spPr>
        <a:xfrm>
          <a:off x="10528300" y="1358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15</xdr:col>
      <xdr:colOff>92075</xdr:colOff>
      <xdr:row>79</xdr:row>
      <xdr:rowOff>34620</xdr:rowOff>
    </xdr:from>
    <xdr:to>
      <xdr:col>15</xdr:col>
      <xdr:colOff>269875</xdr:colOff>
      <xdr:row>79</xdr:row>
      <xdr:rowOff>34620</xdr:rowOff>
    </xdr:to>
    <xdr:cxnSp macro="">
      <xdr:nvCxnSpPr>
        <xdr:cNvPr id="405" name="直線コネクタ 404"/>
        <xdr:cNvCxnSpPr/>
      </xdr:nvCxnSpPr>
      <xdr:spPr>
        <a:xfrm>
          <a:off x="10388600" y="1357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31170</xdr:rowOff>
    </xdr:from>
    <xdr:ext cx="534377" cy="259045"/>
    <xdr:sp macro="" textlink="">
      <xdr:nvSpPr>
        <xdr:cNvPr id="406" name="普通建設事業費 （ うち新規整備　）最大値テキスト"/>
        <xdr:cNvSpPr txBox="1"/>
      </xdr:nvSpPr>
      <xdr:spPr>
        <a:xfrm>
          <a:off x="10528300" y="1203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34,949</a:t>
          </a:r>
          <a:endParaRPr kumimoji="1" lang="ja-JP" altLang="en-US" sz="1000" b="1">
            <a:latin typeface="ＭＳ Ｐゴシック"/>
          </a:endParaRPr>
        </a:p>
      </xdr:txBody>
    </xdr:sp>
    <xdr:clientData/>
  </xdr:oneCellAnchor>
  <xdr:twoCellAnchor>
    <xdr:from>
      <xdr:col>15</xdr:col>
      <xdr:colOff>92075</xdr:colOff>
      <xdr:row>71</xdr:row>
      <xdr:rowOff>84493</xdr:rowOff>
    </xdr:from>
    <xdr:to>
      <xdr:col>15</xdr:col>
      <xdr:colOff>269875</xdr:colOff>
      <xdr:row>71</xdr:row>
      <xdr:rowOff>84493</xdr:rowOff>
    </xdr:to>
    <xdr:cxnSp macro="">
      <xdr:nvCxnSpPr>
        <xdr:cNvPr id="407" name="直線コネクタ 406"/>
        <xdr:cNvCxnSpPr/>
      </xdr:nvCxnSpPr>
      <xdr:spPr>
        <a:xfrm>
          <a:off x="10388600" y="1225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144081</xdr:rowOff>
    </xdr:from>
    <xdr:to>
      <xdr:col>15</xdr:col>
      <xdr:colOff>180975</xdr:colOff>
      <xdr:row>79</xdr:row>
      <xdr:rowOff>44450</xdr:rowOff>
    </xdr:to>
    <xdr:cxnSp macro="">
      <xdr:nvCxnSpPr>
        <xdr:cNvPr id="408" name="直線コネクタ 407"/>
        <xdr:cNvCxnSpPr/>
      </xdr:nvCxnSpPr>
      <xdr:spPr>
        <a:xfrm flipV="1">
          <a:off x="9639300" y="13174281"/>
          <a:ext cx="838200" cy="4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122001</xdr:rowOff>
    </xdr:from>
    <xdr:ext cx="469744" cy="259045"/>
    <xdr:sp macro="" textlink="">
      <xdr:nvSpPr>
        <xdr:cNvPr id="409" name="普通建設事業費 （ うち新規整備　）平均値テキスト"/>
        <xdr:cNvSpPr txBox="1"/>
      </xdr:nvSpPr>
      <xdr:spPr>
        <a:xfrm>
          <a:off x="10528300" y="13152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9,565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143574</xdr:rowOff>
    </xdr:from>
    <xdr:to>
      <xdr:col>15</xdr:col>
      <xdr:colOff>231775</xdr:colOff>
      <xdr:row>77</xdr:row>
      <xdr:rowOff>73724</xdr:rowOff>
    </xdr:to>
    <xdr:sp macro="" textlink="">
      <xdr:nvSpPr>
        <xdr:cNvPr id="410" name="フローチャート : 判断 409"/>
        <xdr:cNvSpPr/>
      </xdr:nvSpPr>
      <xdr:spPr>
        <a:xfrm>
          <a:off x="104267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136195</xdr:rowOff>
    </xdr:from>
    <xdr:to>
      <xdr:col>14</xdr:col>
      <xdr:colOff>28575</xdr:colOff>
      <xdr:row>79</xdr:row>
      <xdr:rowOff>44450</xdr:rowOff>
    </xdr:to>
    <xdr:cxnSp macro="">
      <xdr:nvCxnSpPr>
        <xdr:cNvPr id="411" name="直線コネクタ 410"/>
        <xdr:cNvCxnSpPr/>
      </xdr:nvCxnSpPr>
      <xdr:spPr>
        <a:xfrm>
          <a:off x="8750300" y="13166395"/>
          <a:ext cx="889000" cy="42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120752</xdr:rowOff>
    </xdr:from>
    <xdr:to>
      <xdr:col>14</xdr:col>
      <xdr:colOff>79375</xdr:colOff>
      <xdr:row>76</xdr:row>
      <xdr:rowOff>50902</xdr:rowOff>
    </xdr:to>
    <xdr:sp macro="" textlink="">
      <xdr:nvSpPr>
        <xdr:cNvPr id="412" name="フローチャート : 判断 411"/>
        <xdr:cNvSpPr/>
      </xdr:nvSpPr>
      <xdr:spPr>
        <a:xfrm>
          <a:off x="9588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67429</xdr:rowOff>
    </xdr:from>
    <xdr:ext cx="534377" cy="259045"/>
    <xdr:sp macro="" textlink="">
      <xdr:nvSpPr>
        <xdr:cNvPr id="413" name="テキスト ボックス 412"/>
        <xdr:cNvSpPr txBox="1"/>
      </xdr:nvSpPr>
      <xdr:spPr>
        <a:xfrm>
          <a:off x="9372111" y="1275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75794</xdr:rowOff>
    </xdr:from>
    <xdr:to>
      <xdr:col>12</xdr:col>
      <xdr:colOff>561975</xdr:colOff>
      <xdr:row>76</xdr:row>
      <xdr:rowOff>5944</xdr:rowOff>
    </xdr:to>
    <xdr:sp macro="" textlink="">
      <xdr:nvSpPr>
        <xdr:cNvPr id="414" name="フローチャート : 判断 413"/>
        <xdr:cNvSpPr/>
      </xdr:nvSpPr>
      <xdr:spPr>
        <a:xfrm>
          <a:off x="8699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22471</xdr:rowOff>
    </xdr:from>
    <xdr:ext cx="534377" cy="259045"/>
    <xdr:sp macro="" textlink="">
      <xdr:nvSpPr>
        <xdr:cNvPr id="415" name="テキスト ボックス 414"/>
        <xdr:cNvSpPr txBox="1"/>
      </xdr:nvSpPr>
      <xdr:spPr>
        <a:xfrm>
          <a:off x="8483111" y="1270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93281</xdr:rowOff>
    </xdr:from>
    <xdr:to>
      <xdr:col>15</xdr:col>
      <xdr:colOff>231775</xdr:colOff>
      <xdr:row>77</xdr:row>
      <xdr:rowOff>23431</xdr:rowOff>
    </xdr:to>
    <xdr:sp macro="" textlink="">
      <xdr:nvSpPr>
        <xdr:cNvPr id="421" name="円/楕円 420"/>
        <xdr:cNvSpPr/>
      </xdr:nvSpPr>
      <xdr:spPr>
        <a:xfrm>
          <a:off x="10426700" y="1312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116158</xdr:rowOff>
    </xdr:from>
    <xdr:ext cx="534377" cy="259045"/>
    <xdr:sp macro="" textlink="">
      <xdr:nvSpPr>
        <xdr:cNvPr id="422" name="普通建設事業費 （ うち新規整備　）該当値テキスト"/>
        <xdr:cNvSpPr txBox="1"/>
      </xdr:nvSpPr>
      <xdr:spPr>
        <a:xfrm>
          <a:off x="10528300" y="1297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10,885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165100</xdr:rowOff>
    </xdr:from>
    <xdr:to>
      <xdr:col>14</xdr:col>
      <xdr:colOff>79375</xdr:colOff>
      <xdr:row>79</xdr:row>
      <xdr:rowOff>95250</xdr:rowOff>
    </xdr:to>
    <xdr:sp macro="" textlink="">
      <xdr:nvSpPr>
        <xdr:cNvPr id="423" name="円/楕円 422"/>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86377</xdr:rowOff>
    </xdr:from>
    <xdr:ext cx="249299" cy="259045"/>
    <xdr:sp macro="" textlink="">
      <xdr:nvSpPr>
        <xdr:cNvPr id="424" name="テキスト ボックス 423"/>
        <xdr:cNvSpPr txBox="1"/>
      </xdr:nvSpPr>
      <xdr:spPr>
        <a:xfrm>
          <a:off x="9514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85395</xdr:rowOff>
    </xdr:from>
    <xdr:to>
      <xdr:col>12</xdr:col>
      <xdr:colOff>561975</xdr:colOff>
      <xdr:row>77</xdr:row>
      <xdr:rowOff>15545</xdr:rowOff>
    </xdr:to>
    <xdr:sp macro="" textlink="">
      <xdr:nvSpPr>
        <xdr:cNvPr id="425" name="円/楕円 424"/>
        <xdr:cNvSpPr/>
      </xdr:nvSpPr>
      <xdr:spPr>
        <a:xfrm>
          <a:off x="8699500" y="131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6672</xdr:rowOff>
    </xdr:from>
    <xdr:ext cx="534377" cy="259045"/>
    <xdr:sp macro="" textlink="">
      <xdr:nvSpPr>
        <xdr:cNvPr id="426" name="テキスト ボックス 425"/>
        <xdr:cNvSpPr txBox="1"/>
      </xdr:nvSpPr>
      <xdr:spPr>
        <a:xfrm>
          <a:off x="8483111" y="132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6" name="テキスト ボックス 44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144748</xdr:rowOff>
    </xdr:from>
    <xdr:to>
      <xdr:col>15</xdr:col>
      <xdr:colOff>180340</xdr:colOff>
      <xdr:row>98</xdr:row>
      <xdr:rowOff>107410</xdr:rowOff>
    </xdr:to>
    <xdr:cxnSp macro="">
      <xdr:nvCxnSpPr>
        <xdr:cNvPr id="450" name="直線コネクタ 449"/>
        <xdr:cNvCxnSpPr/>
      </xdr:nvCxnSpPr>
      <xdr:spPr>
        <a:xfrm flipV="1">
          <a:off x="10475595" y="15746698"/>
          <a:ext cx="1270" cy="1162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111237</xdr:rowOff>
    </xdr:from>
    <xdr:ext cx="469744" cy="259045"/>
    <xdr:sp macro="" textlink="">
      <xdr:nvSpPr>
        <xdr:cNvPr id="451" name="普通建設事業費 （ うち更新整備　）最小値テキスト"/>
        <xdr:cNvSpPr txBox="1"/>
      </xdr:nvSpPr>
      <xdr:spPr>
        <a:xfrm>
          <a:off x="10528300" y="1691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5,695</a:t>
          </a:r>
          <a:endParaRPr kumimoji="1" lang="ja-JP" altLang="en-US" sz="1000" b="1">
            <a:latin typeface="ＭＳ Ｐゴシック"/>
          </a:endParaRPr>
        </a:p>
      </xdr:txBody>
    </xdr:sp>
    <xdr:clientData/>
  </xdr:oneCellAnchor>
  <xdr:twoCellAnchor>
    <xdr:from>
      <xdr:col>15</xdr:col>
      <xdr:colOff>92075</xdr:colOff>
      <xdr:row>98</xdr:row>
      <xdr:rowOff>107410</xdr:rowOff>
    </xdr:from>
    <xdr:to>
      <xdr:col>15</xdr:col>
      <xdr:colOff>269875</xdr:colOff>
      <xdr:row>98</xdr:row>
      <xdr:rowOff>107410</xdr:rowOff>
    </xdr:to>
    <xdr:cxnSp macro="">
      <xdr:nvCxnSpPr>
        <xdr:cNvPr id="452" name="直線コネクタ 451"/>
        <xdr:cNvCxnSpPr/>
      </xdr:nvCxnSpPr>
      <xdr:spPr>
        <a:xfrm>
          <a:off x="10388600" y="1690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91425</xdr:rowOff>
    </xdr:from>
    <xdr:ext cx="534377" cy="259045"/>
    <xdr:sp macro="" textlink="">
      <xdr:nvSpPr>
        <xdr:cNvPr id="453" name="普通建設事業費 （ うち更新整備　）最大値テキスト"/>
        <xdr:cNvSpPr txBox="1"/>
      </xdr:nvSpPr>
      <xdr:spPr>
        <a:xfrm>
          <a:off x="10528300" y="155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66,735</a:t>
          </a:r>
          <a:endParaRPr kumimoji="1" lang="ja-JP" altLang="en-US" sz="1000" b="1">
            <a:latin typeface="ＭＳ Ｐゴシック"/>
          </a:endParaRPr>
        </a:p>
      </xdr:txBody>
    </xdr:sp>
    <xdr:clientData/>
  </xdr:oneCellAnchor>
  <xdr:twoCellAnchor>
    <xdr:from>
      <xdr:col>15</xdr:col>
      <xdr:colOff>92075</xdr:colOff>
      <xdr:row>91</xdr:row>
      <xdr:rowOff>144748</xdr:rowOff>
    </xdr:from>
    <xdr:to>
      <xdr:col>15</xdr:col>
      <xdr:colOff>269875</xdr:colOff>
      <xdr:row>91</xdr:row>
      <xdr:rowOff>144748</xdr:rowOff>
    </xdr:to>
    <xdr:cxnSp macro="">
      <xdr:nvCxnSpPr>
        <xdr:cNvPr id="454" name="直線コネクタ 453"/>
        <xdr:cNvCxnSpPr/>
      </xdr:nvCxnSpPr>
      <xdr:spPr>
        <a:xfrm>
          <a:off x="10388600" y="1574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87694</xdr:rowOff>
    </xdr:from>
    <xdr:to>
      <xdr:col>15</xdr:col>
      <xdr:colOff>180975</xdr:colOff>
      <xdr:row>98</xdr:row>
      <xdr:rowOff>63252</xdr:rowOff>
    </xdr:to>
    <xdr:cxnSp macro="">
      <xdr:nvCxnSpPr>
        <xdr:cNvPr id="455" name="直線コネクタ 454"/>
        <xdr:cNvCxnSpPr/>
      </xdr:nvCxnSpPr>
      <xdr:spPr>
        <a:xfrm>
          <a:off x="9639300" y="16375444"/>
          <a:ext cx="838200" cy="48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130903</xdr:rowOff>
    </xdr:from>
    <xdr:ext cx="534377" cy="259045"/>
    <xdr:sp macro="" textlink="">
      <xdr:nvSpPr>
        <xdr:cNvPr id="456" name="普通建設事業費 （ うち更新整備　）平均値テキスト"/>
        <xdr:cNvSpPr txBox="1"/>
      </xdr:nvSpPr>
      <xdr:spPr>
        <a:xfrm>
          <a:off x="10528300" y="1641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20,996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108026</xdr:rowOff>
    </xdr:from>
    <xdr:to>
      <xdr:col>15</xdr:col>
      <xdr:colOff>231775</xdr:colOff>
      <xdr:row>97</xdr:row>
      <xdr:rowOff>38176</xdr:rowOff>
    </xdr:to>
    <xdr:sp macro="" textlink="">
      <xdr:nvSpPr>
        <xdr:cNvPr id="457" name="フローチャート : 判断 456"/>
        <xdr:cNvSpPr/>
      </xdr:nvSpPr>
      <xdr:spPr>
        <a:xfrm>
          <a:off x="104267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87694</xdr:rowOff>
    </xdr:from>
    <xdr:to>
      <xdr:col>14</xdr:col>
      <xdr:colOff>28575</xdr:colOff>
      <xdr:row>97</xdr:row>
      <xdr:rowOff>163531</xdr:rowOff>
    </xdr:to>
    <xdr:cxnSp macro="">
      <xdr:nvCxnSpPr>
        <xdr:cNvPr id="458" name="直線コネクタ 457"/>
        <xdr:cNvCxnSpPr/>
      </xdr:nvCxnSpPr>
      <xdr:spPr>
        <a:xfrm flipV="1">
          <a:off x="8750300" y="16375444"/>
          <a:ext cx="889000" cy="41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161500</xdr:rowOff>
    </xdr:from>
    <xdr:to>
      <xdr:col>14</xdr:col>
      <xdr:colOff>79375</xdr:colOff>
      <xdr:row>97</xdr:row>
      <xdr:rowOff>91650</xdr:rowOff>
    </xdr:to>
    <xdr:sp macro="" textlink="">
      <xdr:nvSpPr>
        <xdr:cNvPr id="459" name="フローチャート : 判断 458"/>
        <xdr:cNvSpPr/>
      </xdr:nvSpPr>
      <xdr:spPr>
        <a:xfrm>
          <a:off x="9588500" y="166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82777</xdr:rowOff>
    </xdr:from>
    <xdr:ext cx="534377" cy="259045"/>
    <xdr:sp macro="" textlink="">
      <xdr:nvSpPr>
        <xdr:cNvPr id="460" name="テキスト ボックス 459"/>
        <xdr:cNvSpPr txBox="1"/>
      </xdr:nvSpPr>
      <xdr:spPr>
        <a:xfrm>
          <a:off x="9372111" y="167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18,189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139706</xdr:rowOff>
    </xdr:from>
    <xdr:to>
      <xdr:col>12</xdr:col>
      <xdr:colOff>561975</xdr:colOff>
      <xdr:row>97</xdr:row>
      <xdr:rowOff>69856</xdr:rowOff>
    </xdr:to>
    <xdr:sp macro="" textlink="">
      <xdr:nvSpPr>
        <xdr:cNvPr id="461" name="フローチャート : 判断 460"/>
        <xdr:cNvSpPr/>
      </xdr:nvSpPr>
      <xdr:spPr>
        <a:xfrm>
          <a:off x="8699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86383</xdr:rowOff>
    </xdr:from>
    <xdr:ext cx="534377" cy="259045"/>
    <xdr:sp macro="" textlink="">
      <xdr:nvSpPr>
        <xdr:cNvPr id="462" name="テキスト ボックス 461"/>
        <xdr:cNvSpPr txBox="1"/>
      </xdr:nvSpPr>
      <xdr:spPr>
        <a:xfrm>
          <a:off x="8483111" y="163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12452</xdr:rowOff>
    </xdr:from>
    <xdr:to>
      <xdr:col>15</xdr:col>
      <xdr:colOff>231775</xdr:colOff>
      <xdr:row>98</xdr:row>
      <xdr:rowOff>114052</xdr:rowOff>
    </xdr:to>
    <xdr:sp macro="" textlink="">
      <xdr:nvSpPr>
        <xdr:cNvPr id="468" name="円/楕円 467"/>
        <xdr:cNvSpPr/>
      </xdr:nvSpPr>
      <xdr:spPr>
        <a:xfrm>
          <a:off x="10426700" y="1681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98829</xdr:rowOff>
    </xdr:from>
    <xdr:ext cx="469744" cy="259045"/>
    <xdr:sp macro="" textlink="">
      <xdr:nvSpPr>
        <xdr:cNvPr id="469" name="普通建設事業費 （ うち更新整備　）該当値テキスト"/>
        <xdr:cNvSpPr txBox="1"/>
      </xdr:nvSpPr>
      <xdr:spPr>
        <a:xfrm>
          <a:off x="10528300" y="16729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8,013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36894</xdr:rowOff>
    </xdr:from>
    <xdr:to>
      <xdr:col>14</xdr:col>
      <xdr:colOff>79375</xdr:colOff>
      <xdr:row>95</xdr:row>
      <xdr:rowOff>138494</xdr:rowOff>
    </xdr:to>
    <xdr:sp macro="" textlink="">
      <xdr:nvSpPr>
        <xdr:cNvPr id="470" name="円/楕円 469"/>
        <xdr:cNvSpPr/>
      </xdr:nvSpPr>
      <xdr:spPr>
        <a:xfrm>
          <a:off x="9588500" y="1632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155021</xdr:rowOff>
    </xdr:from>
    <xdr:ext cx="534377" cy="259045"/>
    <xdr:sp macro="" textlink="">
      <xdr:nvSpPr>
        <xdr:cNvPr id="471" name="テキスト ボックス 470"/>
        <xdr:cNvSpPr txBox="1"/>
      </xdr:nvSpPr>
      <xdr:spPr>
        <a:xfrm>
          <a:off x="9372111" y="160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33,730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112731</xdr:rowOff>
    </xdr:from>
    <xdr:to>
      <xdr:col>12</xdr:col>
      <xdr:colOff>561975</xdr:colOff>
      <xdr:row>98</xdr:row>
      <xdr:rowOff>42881</xdr:rowOff>
    </xdr:to>
    <xdr:sp macro="" textlink="">
      <xdr:nvSpPr>
        <xdr:cNvPr id="472" name="円/楕円 471"/>
        <xdr:cNvSpPr/>
      </xdr:nvSpPr>
      <xdr:spPr>
        <a:xfrm>
          <a:off x="8699500" y="1674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34008</xdr:rowOff>
    </xdr:from>
    <xdr:ext cx="534377" cy="259045"/>
    <xdr:sp macro="" textlink="">
      <xdr:nvSpPr>
        <xdr:cNvPr id="473" name="テキスト ボックス 472"/>
        <xdr:cNvSpPr txBox="1"/>
      </xdr:nvSpPr>
      <xdr:spPr>
        <a:xfrm>
          <a:off x="8483111" y="1683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7" name="テキスト ボックス 48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9" name="テキスト ボックス 48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1" name="テキスト ボックス 49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3" name="テキスト ボックス 49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5" name="テキスト ボックス 49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2213</xdr:rowOff>
    </xdr:from>
    <xdr:to>
      <xdr:col>23</xdr:col>
      <xdr:colOff>516889</xdr:colOff>
      <xdr:row>39</xdr:row>
      <xdr:rowOff>98878</xdr:rowOff>
    </xdr:to>
    <xdr:cxnSp macro="">
      <xdr:nvCxnSpPr>
        <xdr:cNvPr id="499" name="直線コネクタ 498"/>
        <xdr:cNvCxnSpPr/>
      </xdr:nvCxnSpPr>
      <xdr:spPr>
        <a:xfrm flipV="1">
          <a:off x="16317595" y="5317163"/>
          <a:ext cx="1269" cy="146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120340</xdr:rowOff>
    </xdr:from>
    <xdr:ext cx="534377" cy="259045"/>
    <xdr:sp macro="" textlink="">
      <xdr:nvSpPr>
        <xdr:cNvPr id="502" name="災害復旧事業費最大値テキスト"/>
        <xdr:cNvSpPr txBox="1"/>
      </xdr:nvSpPr>
      <xdr:spPr>
        <a:xfrm>
          <a:off x="16370300" y="50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31</xdr:row>
      <xdr:rowOff>2213</xdr:rowOff>
    </xdr:from>
    <xdr:to>
      <xdr:col>23</xdr:col>
      <xdr:colOff>606425</xdr:colOff>
      <xdr:row>31</xdr:row>
      <xdr:rowOff>2213</xdr:rowOff>
    </xdr:to>
    <xdr:cxnSp macro="">
      <xdr:nvCxnSpPr>
        <xdr:cNvPr id="503" name="直線コネクタ 502"/>
        <xdr:cNvCxnSpPr/>
      </xdr:nvCxnSpPr>
      <xdr:spPr>
        <a:xfrm>
          <a:off x="16230600" y="5317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4" name="直線コネクタ 503"/>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147961</xdr:rowOff>
    </xdr:from>
    <xdr:ext cx="469744" cy="259045"/>
    <xdr:sp macro="" textlink="">
      <xdr:nvSpPr>
        <xdr:cNvPr id="505" name="災害復旧事業費平均値テキスト"/>
        <xdr:cNvSpPr txBox="1"/>
      </xdr:nvSpPr>
      <xdr:spPr>
        <a:xfrm>
          <a:off x="16370300" y="6491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125084</xdr:rowOff>
    </xdr:from>
    <xdr:to>
      <xdr:col>23</xdr:col>
      <xdr:colOff>568325</xdr:colOff>
      <xdr:row>39</xdr:row>
      <xdr:rowOff>55234</xdr:rowOff>
    </xdr:to>
    <xdr:sp macro="" textlink="">
      <xdr:nvSpPr>
        <xdr:cNvPr id="506" name="フローチャート : 判断 505"/>
        <xdr:cNvSpPr/>
      </xdr:nvSpPr>
      <xdr:spPr>
        <a:xfrm>
          <a:off x="16268700" y="664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7" name="直線コネクタ 506"/>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107613</xdr:rowOff>
    </xdr:from>
    <xdr:to>
      <xdr:col>22</xdr:col>
      <xdr:colOff>415925</xdr:colOff>
      <xdr:row>39</xdr:row>
      <xdr:rowOff>37763</xdr:rowOff>
    </xdr:to>
    <xdr:sp macro="" textlink="">
      <xdr:nvSpPr>
        <xdr:cNvPr id="508" name="フローチャート : 判断 507"/>
        <xdr:cNvSpPr/>
      </xdr:nvSpPr>
      <xdr:spPr>
        <a:xfrm>
          <a:off x="15430500" y="662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54289</xdr:rowOff>
    </xdr:from>
    <xdr:ext cx="469744" cy="259045"/>
    <xdr:sp macro="" textlink="">
      <xdr:nvSpPr>
        <xdr:cNvPr id="509" name="テキスト ボックス 508"/>
        <xdr:cNvSpPr txBox="1"/>
      </xdr:nvSpPr>
      <xdr:spPr>
        <a:xfrm>
          <a:off x="15246427" y="639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10" name="直線コネクタ 509"/>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158525</xdr:rowOff>
    </xdr:from>
    <xdr:to>
      <xdr:col>21</xdr:col>
      <xdr:colOff>212725</xdr:colOff>
      <xdr:row>39</xdr:row>
      <xdr:rowOff>88675</xdr:rowOff>
    </xdr:to>
    <xdr:sp macro="" textlink="">
      <xdr:nvSpPr>
        <xdr:cNvPr id="511" name="フローチャート : 判断 510"/>
        <xdr:cNvSpPr/>
      </xdr:nvSpPr>
      <xdr:spPr>
        <a:xfrm>
          <a:off x="14541500" y="667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105202</xdr:rowOff>
    </xdr:from>
    <xdr:ext cx="469744" cy="259045"/>
    <xdr:sp macro="" textlink="">
      <xdr:nvSpPr>
        <xdr:cNvPr id="512" name="テキスト ボックス 511"/>
        <xdr:cNvSpPr txBox="1"/>
      </xdr:nvSpPr>
      <xdr:spPr>
        <a:xfrm>
          <a:off x="14357427" y="644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91074</xdr:rowOff>
    </xdr:from>
    <xdr:to>
      <xdr:col>19</xdr:col>
      <xdr:colOff>644525</xdr:colOff>
      <xdr:row>39</xdr:row>
      <xdr:rowOff>98878</xdr:rowOff>
    </xdr:to>
    <xdr:cxnSp macro="">
      <xdr:nvCxnSpPr>
        <xdr:cNvPr id="513" name="直線コネクタ 512"/>
        <xdr:cNvCxnSpPr/>
      </xdr:nvCxnSpPr>
      <xdr:spPr>
        <a:xfrm>
          <a:off x="12814300" y="6777624"/>
          <a:ext cx="889000" cy="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115483</xdr:rowOff>
    </xdr:from>
    <xdr:to>
      <xdr:col>20</xdr:col>
      <xdr:colOff>9525</xdr:colOff>
      <xdr:row>39</xdr:row>
      <xdr:rowOff>45633</xdr:rowOff>
    </xdr:to>
    <xdr:sp macro="" textlink="">
      <xdr:nvSpPr>
        <xdr:cNvPr id="514" name="フローチャート : 判断 513"/>
        <xdr:cNvSpPr/>
      </xdr:nvSpPr>
      <xdr:spPr>
        <a:xfrm>
          <a:off x="13652500" y="663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62160</xdr:rowOff>
    </xdr:from>
    <xdr:ext cx="469744" cy="259045"/>
    <xdr:sp macro="" textlink="">
      <xdr:nvSpPr>
        <xdr:cNvPr id="515" name="テキスト ボックス 514"/>
        <xdr:cNvSpPr txBox="1"/>
      </xdr:nvSpPr>
      <xdr:spPr>
        <a:xfrm>
          <a:off x="13468427" y="640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116234</xdr:rowOff>
    </xdr:from>
    <xdr:to>
      <xdr:col>18</xdr:col>
      <xdr:colOff>492125</xdr:colOff>
      <xdr:row>39</xdr:row>
      <xdr:rowOff>46384</xdr:rowOff>
    </xdr:to>
    <xdr:sp macro="" textlink="">
      <xdr:nvSpPr>
        <xdr:cNvPr id="516" name="フローチャート : 判断 515"/>
        <xdr:cNvSpPr/>
      </xdr:nvSpPr>
      <xdr:spPr>
        <a:xfrm>
          <a:off x="12763500" y="663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62911</xdr:rowOff>
    </xdr:from>
    <xdr:ext cx="469744" cy="259045"/>
    <xdr:sp macro="" textlink="">
      <xdr:nvSpPr>
        <xdr:cNvPr id="517" name="テキスト ボックス 516"/>
        <xdr:cNvSpPr txBox="1"/>
      </xdr:nvSpPr>
      <xdr:spPr>
        <a:xfrm>
          <a:off x="12579427" y="640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3" name="円/楕円 52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4"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5" name="円/楕円 52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6" name="テキスト ボックス 525"/>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7" name="円/楕円 526"/>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8" name="テキスト ボックス 527"/>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29" name="円/楕円 528"/>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30" name="テキスト ボックス 529"/>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40274</xdr:rowOff>
    </xdr:from>
    <xdr:to>
      <xdr:col>18</xdr:col>
      <xdr:colOff>492125</xdr:colOff>
      <xdr:row>39</xdr:row>
      <xdr:rowOff>141874</xdr:rowOff>
    </xdr:to>
    <xdr:sp macro="" textlink="">
      <xdr:nvSpPr>
        <xdr:cNvPr id="531" name="円/楕円 530"/>
        <xdr:cNvSpPr/>
      </xdr:nvSpPr>
      <xdr:spPr>
        <a:xfrm>
          <a:off x="12763500" y="672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133001</xdr:rowOff>
    </xdr:from>
    <xdr:ext cx="378565" cy="259045"/>
    <xdr:sp macro="" textlink="">
      <xdr:nvSpPr>
        <xdr:cNvPr id="532" name="テキスト ボックス 531"/>
        <xdr:cNvSpPr txBox="1"/>
      </xdr:nvSpPr>
      <xdr:spPr>
        <a:xfrm>
          <a:off x="12625017" y="6819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フローチャート :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7" name="フローチャート :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8" name="テキスト ボックス 55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0" name="フローチャート :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1" name="テキスト ボックス 56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3" name="フローチャート :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4" name="テキスト ボックス 56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フローチャート :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6" name="テキスト ボックス 56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2" name="円/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4" name="円/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5" name="テキスト ボックス 57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6" name="円/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7" name="テキスト ボックス 57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8" name="円/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9" name="テキスト ボックス 57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0" name="円/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1" name="テキスト ボックス 58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5" name="テキスト ボックス 59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7" name="テキスト ボックス 59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9" name="テキスト ボックス 59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1" name="テキスト ボックス 60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29077</xdr:rowOff>
    </xdr:from>
    <xdr:to>
      <xdr:col>23</xdr:col>
      <xdr:colOff>516889</xdr:colOff>
      <xdr:row>77</xdr:row>
      <xdr:rowOff>110782</xdr:rowOff>
    </xdr:to>
    <xdr:cxnSp macro="">
      <xdr:nvCxnSpPr>
        <xdr:cNvPr id="605" name="直線コネクタ 604"/>
        <xdr:cNvCxnSpPr/>
      </xdr:nvCxnSpPr>
      <xdr:spPr>
        <a:xfrm flipV="1">
          <a:off x="16317595" y="12202027"/>
          <a:ext cx="1269" cy="11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114609</xdr:rowOff>
    </xdr:from>
    <xdr:ext cx="534377" cy="259045"/>
    <xdr:sp macro="" textlink="">
      <xdr:nvSpPr>
        <xdr:cNvPr id="606" name="公債費最小値テキスト"/>
        <xdr:cNvSpPr txBox="1"/>
      </xdr:nvSpPr>
      <xdr:spPr>
        <a:xfrm>
          <a:off x="16370300" y="133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77</xdr:row>
      <xdr:rowOff>110782</xdr:rowOff>
    </xdr:from>
    <xdr:to>
      <xdr:col>23</xdr:col>
      <xdr:colOff>606425</xdr:colOff>
      <xdr:row>77</xdr:row>
      <xdr:rowOff>110782</xdr:rowOff>
    </xdr:to>
    <xdr:cxnSp macro="">
      <xdr:nvCxnSpPr>
        <xdr:cNvPr id="607" name="直線コネクタ 606"/>
        <xdr:cNvCxnSpPr/>
      </xdr:nvCxnSpPr>
      <xdr:spPr>
        <a:xfrm>
          <a:off x="16230600" y="133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147204</xdr:rowOff>
    </xdr:from>
    <xdr:ext cx="534377" cy="259045"/>
    <xdr:sp macro="" textlink="">
      <xdr:nvSpPr>
        <xdr:cNvPr id="608" name="公債費最大値テキスト"/>
        <xdr:cNvSpPr txBox="1"/>
      </xdr:nvSpPr>
      <xdr:spPr>
        <a:xfrm>
          <a:off x="16370300" y="1197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72,807</a:t>
          </a:r>
          <a:endParaRPr kumimoji="1" lang="ja-JP" altLang="en-US" sz="1000" b="1">
            <a:latin typeface="ＭＳ Ｐゴシック"/>
          </a:endParaRPr>
        </a:p>
      </xdr:txBody>
    </xdr:sp>
    <xdr:clientData/>
  </xdr:oneCellAnchor>
  <xdr:twoCellAnchor>
    <xdr:from>
      <xdr:col>23</xdr:col>
      <xdr:colOff>428625</xdr:colOff>
      <xdr:row>71</xdr:row>
      <xdr:rowOff>29077</xdr:rowOff>
    </xdr:from>
    <xdr:to>
      <xdr:col>23</xdr:col>
      <xdr:colOff>606425</xdr:colOff>
      <xdr:row>71</xdr:row>
      <xdr:rowOff>29077</xdr:rowOff>
    </xdr:to>
    <xdr:cxnSp macro="">
      <xdr:nvCxnSpPr>
        <xdr:cNvPr id="609" name="直線コネクタ 608"/>
        <xdr:cNvCxnSpPr/>
      </xdr:nvCxnSpPr>
      <xdr:spPr>
        <a:xfrm>
          <a:off x="16230600" y="1220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110306</xdr:rowOff>
    </xdr:from>
    <xdr:to>
      <xdr:col>23</xdr:col>
      <xdr:colOff>517525</xdr:colOff>
      <xdr:row>75</xdr:row>
      <xdr:rowOff>133109</xdr:rowOff>
    </xdr:to>
    <xdr:cxnSp macro="">
      <xdr:nvCxnSpPr>
        <xdr:cNvPr id="610" name="直線コネクタ 609"/>
        <xdr:cNvCxnSpPr/>
      </xdr:nvCxnSpPr>
      <xdr:spPr>
        <a:xfrm flipV="1">
          <a:off x="15481300" y="12969056"/>
          <a:ext cx="838200" cy="2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144556</xdr:rowOff>
    </xdr:from>
    <xdr:ext cx="534377" cy="259045"/>
    <xdr:sp macro="" textlink="">
      <xdr:nvSpPr>
        <xdr:cNvPr id="611" name="公債費平均値テキスト"/>
        <xdr:cNvSpPr txBox="1"/>
      </xdr:nvSpPr>
      <xdr:spPr>
        <a:xfrm>
          <a:off x="16370300" y="13003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166129</xdr:rowOff>
    </xdr:from>
    <xdr:to>
      <xdr:col>23</xdr:col>
      <xdr:colOff>568325</xdr:colOff>
      <xdr:row>76</xdr:row>
      <xdr:rowOff>96279</xdr:rowOff>
    </xdr:to>
    <xdr:sp macro="" textlink="">
      <xdr:nvSpPr>
        <xdr:cNvPr id="612" name="フローチャート : 判断 611"/>
        <xdr:cNvSpPr/>
      </xdr:nvSpPr>
      <xdr:spPr>
        <a:xfrm>
          <a:off x="162687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97752</xdr:rowOff>
    </xdr:from>
    <xdr:to>
      <xdr:col>22</xdr:col>
      <xdr:colOff>365125</xdr:colOff>
      <xdr:row>75</xdr:row>
      <xdr:rowOff>133109</xdr:rowOff>
    </xdr:to>
    <xdr:cxnSp macro="">
      <xdr:nvCxnSpPr>
        <xdr:cNvPr id="613" name="直線コネクタ 612"/>
        <xdr:cNvCxnSpPr/>
      </xdr:nvCxnSpPr>
      <xdr:spPr>
        <a:xfrm>
          <a:off x="14592300" y="12956502"/>
          <a:ext cx="8890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135534</xdr:rowOff>
    </xdr:from>
    <xdr:to>
      <xdr:col>22</xdr:col>
      <xdr:colOff>415925</xdr:colOff>
      <xdr:row>76</xdr:row>
      <xdr:rowOff>65684</xdr:rowOff>
    </xdr:to>
    <xdr:sp macro="" textlink="">
      <xdr:nvSpPr>
        <xdr:cNvPr id="614" name="フローチャート : 判断 613"/>
        <xdr:cNvSpPr/>
      </xdr:nvSpPr>
      <xdr:spPr>
        <a:xfrm>
          <a:off x="15430500" y="1299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56811</xdr:rowOff>
    </xdr:from>
    <xdr:ext cx="534377" cy="259045"/>
    <xdr:sp macro="" textlink="">
      <xdr:nvSpPr>
        <xdr:cNvPr id="615" name="テキスト ボックス 614"/>
        <xdr:cNvSpPr txBox="1"/>
      </xdr:nvSpPr>
      <xdr:spPr>
        <a:xfrm>
          <a:off x="15214111" y="1308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66148</xdr:rowOff>
    </xdr:from>
    <xdr:to>
      <xdr:col>21</xdr:col>
      <xdr:colOff>161925</xdr:colOff>
      <xdr:row>75</xdr:row>
      <xdr:rowOff>97752</xdr:rowOff>
    </xdr:to>
    <xdr:cxnSp macro="">
      <xdr:nvCxnSpPr>
        <xdr:cNvPr id="616" name="直線コネクタ 615"/>
        <xdr:cNvCxnSpPr/>
      </xdr:nvCxnSpPr>
      <xdr:spPr>
        <a:xfrm>
          <a:off x="13703300" y="12924898"/>
          <a:ext cx="889000" cy="3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64612</xdr:rowOff>
    </xdr:from>
    <xdr:to>
      <xdr:col>21</xdr:col>
      <xdr:colOff>212725</xdr:colOff>
      <xdr:row>75</xdr:row>
      <xdr:rowOff>166212</xdr:rowOff>
    </xdr:to>
    <xdr:sp macro="" textlink="">
      <xdr:nvSpPr>
        <xdr:cNvPr id="617" name="フローチャート : 判断 616"/>
        <xdr:cNvSpPr/>
      </xdr:nvSpPr>
      <xdr:spPr>
        <a:xfrm>
          <a:off x="14541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157339</xdr:rowOff>
    </xdr:from>
    <xdr:ext cx="534377" cy="259045"/>
    <xdr:sp macro="" textlink="">
      <xdr:nvSpPr>
        <xdr:cNvPr id="618" name="テキスト ボックス 617"/>
        <xdr:cNvSpPr txBox="1"/>
      </xdr:nvSpPr>
      <xdr:spPr>
        <a:xfrm>
          <a:off x="14325111" y="130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66148</xdr:rowOff>
    </xdr:from>
    <xdr:to>
      <xdr:col>19</xdr:col>
      <xdr:colOff>644525</xdr:colOff>
      <xdr:row>75</xdr:row>
      <xdr:rowOff>107639</xdr:rowOff>
    </xdr:to>
    <xdr:cxnSp macro="">
      <xdr:nvCxnSpPr>
        <xdr:cNvPr id="619" name="直線コネクタ 618"/>
        <xdr:cNvCxnSpPr/>
      </xdr:nvCxnSpPr>
      <xdr:spPr>
        <a:xfrm flipV="1">
          <a:off x="12814300" y="12924898"/>
          <a:ext cx="889000" cy="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47771</xdr:rowOff>
    </xdr:from>
    <xdr:to>
      <xdr:col>20</xdr:col>
      <xdr:colOff>9525</xdr:colOff>
      <xdr:row>75</xdr:row>
      <xdr:rowOff>149371</xdr:rowOff>
    </xdr:to>
    <xdr:sp macro="" textlink="">
      <xdr:nvSpPr>
        <xdr:cNvPr id="620" name="フローチャート : 判断 619"/>
        <xdr:cNvSpPr/>
      </xdr:nvSpPr>
      <xdr:spPr>
        <a:xfrm>
          <a:off x="13652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140498</xdr:rowOff>
    </xdr:from>
    <xdr:ext cx="534377" cy="259045"/>
    <xdr:sp macro="" textlink="">
      <xdr:nvSpPr>
        <xdr:cNvPr id="621" name="テキスト ボックス 620"/>
        <xdr:cNvSpPr txBox="1"/>
      </xdr:nvSpPr>
      <xdr:spPr>
        <a:xfrm>
          <a:off x="13436111" y="129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39275</xdr:rowOff>
    </xdr:from>
    <xdr:to>
      <xdr:col>18</xdr:col>
      <xdr:colOff>492125</xdr:colOff>
      <xdr:row>75</xdr:row>
      <xdr:rowOff>140875</xdr:rowOff>
    </xdr:to>
    <xdr:sp macro="" textlink="">
      <xdr:nvSpPr>
        <xdr:cNvPr id="622" name="フローチャート : 判断 621"/>
        <xdr:cNvSpPr/>
      </xdr:nvSpPr>
      <xdr:spPr>
        <a:xfrm>
          <a:off x="12763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157402</xdr:rowOff>
    </xdr:from>
    <xdr:ext cx="534377" cy="259045"/>
    <xdr:sp macro="" textlink="">
      <xdr:nvSpPr>
        <xdr:cNvPr id="623" name="テキスト ボックス 622"/>
        <xdr:cNvSpPr txBox="1"/>
      </xdr:nvSpPr>
      <xdr:spPr>
        <a:xfrm>
          <a:off x="12547111" y="1267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59506</xdr:rowOff>
    </xdr:from>
    <xdr:to>
      <xdr:col>23</xdr:col>
      <xdr:colOff>568325</xdr:colOff>
      <xdr:row>75</xdr:row>
      <xdr:rowOff>161106</xdr:rowOff>
    </xdr:to>
    <xdr:sp macro="" textlink="">
      <xdr:nvSpPr>
        <xdr:cNvPr id="629" name="円/楕円 628"/>
        <xdr:cNvSpPr/>
      </xdr:nvSpPr>
      <xdr:spPr>
        <a:xfrm>
          <a:off x="16268700" y="1291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82383</xdr:rowOff>
    </xdr:from>
    <xdr:ext cx="534377" cy="259045"/>
    <xdr:sp macro="" textlink="">
      <xdr:nvSpPr>
        <xdr:cNvPr id="630" name="公債費該当値テキスト"/>
        <xdr:cNvSpPr txBox="1"/>
      </xdr:nvSpPr>
      <xdr:spPr>
        <a:xfrm>
          <a:off x="16370300" y="1276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32,543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82309</xdr:rowOff>
    </xdr:from>
    <xdr:to>
      <xdr:col>22</xdr:col>
      <xdr:colOff>415925</xdr:colOff>
      <xdr:row>76</xdr:row>
      <xdr:rowOff>12458</xdr:rowOff>
    </xdr:to>
    <xdr:sp macro="" textlink="">
      <xdr:nvSpPr>
        <xdr:cNvPr id="631" name="円/楕円 630"/>
        <xdr:cNvSpPr/>
      </xdr:nvSpPr>
      <xdr:spPr>
        <a:xfrm>
          <a:off x="15430500" y="129410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28986</xdr:rowOff>
    </xdr:from>
    <xdr:ext cx="534377" cy="259045"/>
    <xdr:sp macro="" textlink="">
      <xdr:nvSpPr>
        <xdr:cNvPr id="632" name="テキスト ボックス 631"/>
        <xdr:cNvSpPr txBox="1"/>
      </xdr:nvSpPr>
      <xdr:spPr>
        <a:xfrm>
          <a:off x="15214111" y="1271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31,346</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46952</xdr:rowOff>
    </xdr:from>
    <xdr:to>
      <xdr:col>21</xdr:col>
      <xdr:colOff>212725</xdr:colOff>
      <xdr:row>75</xdr:row>
      <xdr:rowOff>148552</xdr:rowOff>
    </xdr:to>
    <xdr:sp macro="" textlink="">
      <xdr:nvSpPr>
        <xdr:cNvPr id="633" name="円/楕円 632"/>
        <xdr:cNvSpPr/>
      </xdr:nvSpPr>
      <xdr:spPr>
        <a:xfrm>
          <a:off x="14541500" y="129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165079</xdr:rowOff>
    </xdr:from>
    <xdr:ext cx="534377" cy="259045"/>
    <xdr:sp macro="" textlink="">
      <xdr:nvSpPr>
        <xdr:cNvPr id="634" name="テキスト ボックス 633"/>
        <xdr:cNvSpPr txBox="1"/>
      </xdr:nvSpPr>
      <xdr:spPr>
        <a:xfrm>
          <a:off x="14325111" y="1268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33,202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15348</xdr:rowOff>
    </xdr:from>
    <xdr:to>
      <xdr:col>20</xdr:col>
      <xdr:colOff>9525</xdr:colOff>
      <xdr:row>75</xdr:row>
      <xdr:rowOff>116948</xdr:rowOff>
    </xdr:to>
    <xdr:sp macro="" textlink="">
      <xdr:nvSpPr>
        <xdr:cNvPr id="635" name="円/楕円 634"/>
        <xdr:cNvSpPr/>
      </xdr:nvSpPr>
      <xdr:spPr>
        <a:xfrm>
          <a:off x="13652500" y="1287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133475</xdr:rowOff>
    </xdr:from>
    <xdr:ext cx="534377" cy="259045"/>
    <xdr:sp macro="" textlink="">
      <xdr:nvSpPr>
        <xdr:cNvPr id="636" name="テキスト ボックス 635"/>
        <xdr:cNvSpPr txBox="1"/>
      </xdr:nvSpPr>
      <xdr:spPr>
        <a:xfrm>
          <a:off x="13436111" y="126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34,861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56839</xdr:rowOff>
    </xdr:from>
    <xdr:to>
      <xdr:col>18</xdr:col>
      <xdr:colOff>492125</xdr:colOff>
      <xdr:row>75</xdr:row>
      <xdr:rowOff>158440</xdr:rowOff>
    </xdr:to>
    <xdr:sp macro="" textlink="">
      <xdr:nvSpPr>
        <xdr:cNvPr id="637" name="円/楕円 636"/>
        <xdr:cNvSpPr/>
      </xdr:nvSpPr>
      <xdr:spPr>
        <a:xfrm>
          <a:off x="12763500" y="129155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149565</xdr:rowOff>
    </xdr:from>
    <xdr:ext cx="534377" cy="259045"/>
    <xdr:sp macro="" textlink="">
      <xdr:nvSpPr>
        <xdr:cNvPr id="638" name="テキスト ボックス 637"/>
        <xdr:cNvSpPr txBox="1"/>
      </xdr:nvSpPr>
      <xdr:spPr>
        <a:xfrm>
          <a:off x="12547111" y="1300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32,683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40260</xdr:rowOff>
    </xdr:from>
    <xdr:to>
      <xdr:col>23</xdr:col>
      <xdr:colOff>516889</xdr:colOff>
      <xdr:row>98</xdr:row>
      <xdr:rowOff>135951</xdr:rowOff>
    </xdr:to>
    <xdr:cxnSp macro="">
      <xdr:nvCxnSpPr>
        <xdr:cNvPr id="660" name="直線コネクタ 659"/>
        <xdr:cNvCxnSpPr/>
      </xdr:nvCxnSpPr>
      <xdr:spPr>
        <a:xfrm flipV="1">
          <a:off x="16317595" y="15813660"/>
          <a:ext cx="1269" cy="112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139778</xdr:rowOff>
    </xdr:from>
    <xdr:ext cx="313932" cy="259045"/>
    <xdr:sp macro="" textlink="">
      <xdr:nvSpPr>
        <xdr:cNvPr id="661" name="積立金最小値テキスト"/>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428625</xdr:colOff>
      <xdr:row>98</xdr:row>
      <xdr:rowOff>135951</xdr:rowOff>
    </xdr:from>
    <xdr:to>
      <xdr:col>23</xdr:col>
      <xdr:colOff>606425</xdr:colOff>
      <xdr:row>98</xdr:row>
      <xdr:rowOff>135951</xdr:rowOff>
    </xdr:to>
    <xdr:cxnSp macro="">
      <xdr:nvCxnSpPr>
        <xdr:cNvPr id="662" name="直線コネクタ 661"/>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158387</xdr:rowOff>
    </xdr:from>
    <xdr:ext cx="534377" cy="259045"/>
    <xdr:sp macro="" textlink="">
      <xdr:nvSpPr>
        <xdr:cNvPr id="663" name="積立金最大値テキスト"/>
        <xdr:cNvSpPr txBox="1"/>
      </xdr:nvSpPr>
      <xdr:spPr>
        <a:xfrm>
          <a:off x="16370300" y="1558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24,675</a:t>
          </a:r>
          <a:endParaRPr kumimoji="1" lang="ja-JP" altLang="en-US" sz="1000" b="1">
            <a:latin typeface="ＭＳ Ｐゴシック"/>
          </a:endParaRPr>
        </a:p>
      </xdr:txBody>
    </xdr:sp>
    <xdr:clientData/>
  </xdr:oneCellAnchor>
  <xdr:twoCellAnchor>
    <xdr:from>
      <xdr:col>23</xdr:col>
      <xdr:colOff>428625</xdr:colOff>
      <xdr:row>92</xdr:row>
      <xdr:rowOff>40260</xdr:rowOff>
    </xdr:from>
    <xdr:to>
      <xdr:col>23</xdr:col>
      <xdr:colOff>606425</xdr:colOff>
      <xdr:row>92</xdr:row>
      <xdr:rowOff>40260</xdr:rowOff>
    </xdr:to>
    <xdr:cxnSp macro="">
      <xdr:nvCxnSpPr>
        <xdr:cNvPr id="664" name="直線コネクタ 663"/>
        <xdr:cNvCxnSpPr/>
      </xdr:nvCxnSpPr>
      <xdr:spPr>
        <a:xfrm>
          <a:off x="16230600" y="1581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68422</xdr:rowOff>
    </xdr:from>
    <xdr:to>
      <xdr:col>23</xdr:col>
      <xdr:colOff>517525</xdr:colOff>
      <xdr:row>97</xdr:row>
      <xdr:rowOff>113640</xdr:rowOff>
    </xdr:to>
    <xdr:cxnSp macro="">
      <xdr:nvCxnSpPr>
        <xdr:cNvPr id="665" name="直線コネクタ 664"/>
        <xdr:cNvCxnSpPr/>
      </xdr:nvCxnSpPr>
      <xdr:spPr>
        <a:xfrm>
          <a:off x="15481300" y="15498922"/>
          <a:ext cx="838200" cy="124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118680</xdr:rowOff>
    </xdr:from>
    <xdr:ext cx="469744" cy="259045"/>
    <xdr:sp macro="" textlink="">
      <xdr:nvSpPr>
        <xdr:cNvPr id="666" name="積立金平均値テキスト"/>
        <xdr:cNvSpPr txBox="1"/>
      </xdr:nvSpPr>
      <xdr:spPr>
        <a:xfrm>
          <a:off x="16370300" y="16406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7,349</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95803</xdr:rowOff>
    </xdr:from>
    <xdr:to>
      <xdr:col>23</xdr:col>
      <xdr:colOff>568325</xdr:colOff>
      <xdr:row>97</xdr:row>
      <xdr:rowOff>25953</xdr:rowOff>
    </xdr:to>
    <xdr:sp macro="" textlink="">
      <xdr:nvSpPr>
        <xdr:cNvPr id="667" name="フローチャート : 判断 666"/>
        <xdr:cNvSpPr/>
      </xdr:nvSpPr>
      <xdr:spPr>
        <a:xfrm>
          <a:off x="162687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68422</xdr:rowOff>
    </xdr:from>
    <xdr:to>
      <xdr:col>22</xdr:col>
      <xdr:colOff>365125</xdr:colOff>
      <xdr:row>96</xdr:row>
      <xdr:rowOff>105319</xdr:rowOff>
    </xdr:to>
    <xdr:cxnSp macro="">
      <xdr:nvCxnSpPr>
        <xdr:cNvPr id="668" name="直線コネクタ 667"/>
        <xdr:cNvCxnSpPr/>
      </xdr:nvCxnSpPr>
      <xdr:spPr>
        <a:xfrm flipV="1">
          <a:off x="14592300" y="15498922"/>
          <a:ext cx="889000" cy="106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80671</xdr:rowOff>
    </xdr:from>
    <xdr:to>
      <xdr:col>22</xdr:col>
      <xdr:colOff>415925</xdr:colOff>
      <xdr:row>97</xdr:row>
      <xdr:rowOff>10821</xdr:rowOff>
    </xdr:to>
    <xdr:sp macro="" textlink="">
      <xdr:nvSpPr>
        <xdr:cNvPr id="669" name="フローチャート : 判断 668"/>
        <xdr:cNvSpPr/>
      </xdr:nvSpPr>
      <xdr:spPr>
        <a:xfrm>
          <a:off x="15430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1948</xdr:rowOff>
    </xdr:from>
    <xdr:ext cx="469744" cy="259045"/>
    <xdr:sp macro="" textlink="">
      <xdr:nvSpPr>
        <xdr:cNvPr id="670" name="テキスト ボックス 669"/>
        <xdr:cNvSpPr txBox="1"/>
      </xdr:nvSpPr>
      <xdr:spPr>
        <a:xfrm>
          <a:off x="15246427" y="1663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105319</xdr:rowOff>
    </xdr:from>
    <xdr:to>
      <xdr:col>21</xdr:col>
      <xdr:colOff>161925</xdr:colOff>
      <xdr:row>98</xdr:row>
      <xdr:rowOff>73085</xdr:rowOff>
    </xdr:to>
    <xdr:cxnSp macro="">
      <xdr:nvCxnSpPr>
        <xdr:cNvPr id="671" name="直線コネクタ 670"/>
        <xdr:cNvCxnSpPr/>
      </xdr:nvCxnSpPr>
      <xdr:spPr>
        <a:xfrm flipV="1">
          <a:off x="13703300" y="16564519"/>
          <a:ext cx="889000" cy="31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29784</xdr:rowOff>
    </xdr:from>
    <xdr:to>
      <xdr:col>21</xdr:col>
      <xdr:colOff>212725</xdr:colOff>
      <xdr:row>96</xdr:row>
      <xdr:rowOff>131384</xdr:rowOff>
    </xdr:to>
    <xdr:sp macro="" textlink="">
      <xdr:nvSpPr>
        <xdr:cNvPr id="672" name="フローチャート : 判断 671"/>
        <xdr:cNvSpPr/>
      </xdr:nvSpPr>
      <xdr:spPr>
        <a:xfrm>
          <a:off x="14541500" y="1648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147911</xdr:rowOff>
    </xdr:from>
    <xdr:ext cx="469744" cy="259045"/>
    <xdr:sp macro="" textlink="">
      <xdr:nvSpPr>
        <xdr:cNvPr id="673" name="テキスト ボックス 672"/>
        <xdr:cNvSpPr txBox="1"/>
      </xdr:nvSpPr>
      <xdr:spPr>
        <a:xfrm>
          <a:off x="14357427" y="162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29287</xdr:rowOff>
    </xdr:from>
    <xdr:to>
      <xdr:col>19</xdr:col>
      <xdr:colOff>644525</xdr:colOff>
      <xdr:row>98</xdr:row>
      <xdr:rowOff>73085</xdr:rowOff>
    </xdr:to>
    <xdr:cxnSp macro="">
      <xdr:nvCxnSpPr>
        <xdr:cNvPr id="674" name="直線コネクタ 673"/>
        <xdr:cNvCxnSpPr/>
      </xdr:nvCxnSpPr>
      <xdr:spPr>
        <a:xfrm>
          <a:off x="12814300" y="16831387"/>
          <a:ext cx="889000" cy="4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64029</xdr:rowOff>
    </xdr:from>
    <xdr:to>
      <xdr:col>20</xdr:col>
      <xdr:colOff>9525</xdr:colOff>
      <xdr:row>94</xdr:row>
      <xdr:rowOff>165629</xdr:rowOff>
    </xdr:to>
    <xdr:sp macro="" textlink="">
      <xdr:nvSpPr>
        <xdr:cNvPr id="675" name="フローチャート : 判断 674"/>
        <xdr:cNvSpPr/>
      </xdr:nvSpPr>
      <xdr:spPr>
        <a:xfrm>
          <a:off x="13652500" y="1618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10706</xdr:rowOff>
    </xdr:from>
    <xdr:ext cx="534377" cy="259045"/>
    <xdr:sp macro="" textlink="">
      <xdr:nvSpPr>
        <xdr:cNvPr id="676" name="テキスト ボックス 675"/>
        <xdr:cNvSpPr txBox="1"/>
      </xdr:nvSpPr>
      <xdr:spPr>
        <a:xfrm>
          <a:off x="13436111" y="1595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125568</xdr:rowOff>
    </xdr:from>
    <xdr:to>
      <xdr:col>18</xdr:col>
      <xdr:colOff>492125</xdr:colOff>
      <xdr:row>93</xdr:row>
      <xdr:rowOff>55718</xdr:rowOff>
    </xdr:to>
    <xdr:sp macro="" textlink="">
      <xdr:nvSpPr>
        <xdr:cNvPr id="677" name="フローチャート : 判断 676"/>
        <xdr:cNvSpPr/>
      </xdr:nvSpPr>
      <xdr:spPr>
        <a:xfrm>
          <a:off x="12763500" y="1589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72245</xdr:rowOff>
    </xdr:from>
    <xdr:ext cx="534377" cy="259045"/>
    <xdr:sp macro="" textlink="">
      <xdr:nvSpPr>
        <xdr:cNvPr id="678" name="テキスト ボックス 677"/>
        <xdr:cNvSpPr txBox="1"/>
      </xdr:nvSpPr>
      <xdr:spPr>
        <a:xfrm>
          <a:off x="12547111" y="1567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62840</xdr:rowOff>
    </xdr:from>
    <xdr:to>
      <xdr:col>23</xdr:col>
      <xdr:colOff>568325</xdr:colOff>
      <xdr:row>97</xdr:row>
      <xdr:rowOff>164440</xdr:rowOff>
    </xdr:to>
    <xdr:sp macro="" textlink="">
      <xdr:nvSpPr>
        <xdr:cNvPr id="684" name="円/楕円 683"/>
        <xdr:cNvSpPr/>
      </xdr:nvSpPr>
      <xdr:spPr>
        <a:xfrm>
          <a:off x="16268700" y="1669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41267</xdr:rowOff>
    </xdr:from>
    <xdr:ext cx="469744" cy="259045"/>
    <xdr:sp macro="" textlink="">
      <xdr:nvSpPr>
        <xdr:cNvPr id="685" name="積立金該当値テキスト"/>
        <xdr:cNvSpPr txBox="1"/>
      </xdr:nvSpPr>
      <xdr:spPr>
        <a:xfrm>
          <a:off x="16370300" y="1667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4,320</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17622</xdr:rowOff>
    </xdr:from>
    <xdr:to>
      <xdr:col>22</xdr:col>
      <xdr:colOff>415925</xdr:colOff>
      <xdr:row>90</xdr:row>
      <xdr:rowOff>119222</xdr:rowOff>
    </xdr:to>
    <xdr:sp macro="" textlink="">
      <xdr:nvSpPr>
        <xdr:cNvPr id="686" name="円/楕円 685"/>
        <xdr:cNvSpPr/>
      </xdr:nvSpPr>
      <xdr:spPr>
        <a:xfrm>
          <a:off x="15430500" y="1544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88</xdr:row>
      <xdr:rowOff>135749</xdr:rowOff>
    </xdr:from>
    <xdr:ext cx="534377" cy="259045"/>
    <xdr:sp macro="" textlink="">
      <xdr:nvSpPr>
        <xdr:cNvPr id="687" name="テキスト ボックス 686"/>
        <xdr:cNvSpPr txBox="1"/>
      </xdr:nvSpPr>
      <xdr:spPr>
        <a:xfrm>
          <a:off x="15214111" y="1522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31,559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54519</xdr:rowOff>
    </xdr:from>
    <xdr:to>
      <xdr:col>21</xdr:col>
      <xdr:colOff>212725</xdr:colOff>
      <xdr:row>96</xdr:row>
      <xdr:rowOff>156119</xdr:rowOff>
    </xdr:to>
    <xdr:sp macro="" textlink="">
      <xdr:nvSpPr>
        <xdr:cNvPr id="688" name="円/楕円 687"/>
        <xdr:cNvSpPr/>
      </xdr:nvSpPr>
      <xdr:spPr>
        <a:xfrm>
          <a:off x="14541500" y="1651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147246</xdr:rowOff>
    </xdr:from>
    <xdr:ext cx="469744" cy="259045"/>
    <xdr:sp macro="" textlink="">
      <xdr:nvSpPr>
        <xdr:cNvPr id="689" name="テキスト ボックス 688"/>
        <xdr:cNvSpPr txBox="1"/>
      </xdr:nvSpPr>
      <xdr:spPr>
        <a:xfrm>
          <a:off x="14357427" y="166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22285</xdr:rowOff>
    </xdr:from>
    <xdr:to>
      <xdr:col>20</xdr:col>
      <xdr:colOff>9525</xdr:colOff>
      <xdr:row>98</xdr:row>
      <xdr:rowOff>123885</xdr:rowOff>
    </xdr:to>
    <xdr:sp macro="" textlink="">
      <xdr:nvSpPr>
        <xdr:cNvPr id="690" name="円/楕円 689"/>
        <xdr:cNvSpPr/>
      </xdr:nvSpPr>
      <xdr:spPr>
        <a:xfrm>
          <a:off x="13652500" y="1682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115012</xdr:rowOff>
    </xdr:from>
    <xdr:ext cx="469744" cy="259045"/>
    <xdr:sp macro="" textlink="">
      <xdr:nvSpPr>
        <xdr:cNvPr id="691" name="テキスト ボックス 690"/>
        <xdr:cNvSpPr txBox="1"/>
      </xdr:nvSpPr>
      <xdr:spPr>
        <a:xfrm>
          <a:off x="13468427" y="1691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149937</xdr:rowOff>
    </xdr:from>
    <xdr:to>
      <xdr:col>18</xdr:col>
      <xdr:colOff>492125</xdr:colOff>
      <xdr:row>98</xdr:row>
      <xdr:rowOff>80087</xdr:rowOff>
    </xdr:to>
    <xdr:sp macro="" textlink="">
      <xdr:nvSpPr>
        <xdr:cNvPr id="692" name="円/楕円 691"/>
        <xdr:cNvSpPr/>
      </xdr:nvSpPr>
      <xdr:spPr>
        <a:xfrm>
          <a:off x="12763500" y="1678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71214</xdr:rowOff>
    </xdr:from>
    <xdr:ext cx="469744" cy="259045"/>
    <xdr:sp macro="" textlink="">
      <xdr:nvSpPr>
        <xdr:cNvPr id="693" name="テキスト ボックス 692"/>
        <xdr:cNvSpPr txBox="1"/>
      </xdr:nvSpPr>
      <xdr:spPr>
        <a:xfrm>
          <a:off x="12579427" y="1687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7" name="テキスト ボックス 70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9" name="テキスト ボックス 70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1" name="テキスト ボックス 71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3" name="テキスト ボックス 71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64719</xdr:rowOff>
    </xdr:from>
    <xdr:to>
      <xdr:col>32</xdr:col>
      <xdr:colOff>186689</xdr:colOff>
      <xdr:row>38</xdr:row>
      <xdr:rowOff>139700</xdr:rowOff>
    </xdr:to>
    <xdr:cxnSp macro="">
      <xdr:nvCxnSpPr>
        <xdr:cNvPr id="715" name="直線コネクタ 714"/>
        <xdr:cNvCxnSpPr/>
      </xdr:nvCxnSpPr>
      <xdr:spPr>
        <a:xfrm flipV="1">
          <a:off x="22159595" y="5208219"/>
          <a:ext cx="1269" cy="144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11396</xdr:rowOff>
    </xdr:from>
    <xdr:ext cx="469744" cy="259045"/>
    <xdr:sp macro="" textlink="">
      <xdr:nvSpPr>
        <xdr:cNvPr id="718" name="投資及び出資金最大値テキスト"/>
        <xdr:cNvSpPr txBox="1"/>
      </xdr:nvSpPr>
      <xdr:spPr>
        <a:xfrm>
          <a:off x="22212300" y="498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3,164</a:t>
          </a:r>
          <a:endParaRPr kumimoji="1" lang="ja-JP" altLang="en-US" sz="1000" b="1">
            <a:latin typeface="ＭＳ Ｐゴシック"/>
          </a:endParaRPr>
        </a:p>
      </xdr:txBody>
    </xdr:sp>
    <xdr:clientData/>
  </xdr:oneCellAnchor>
  <xdr:twoCellAnchor>
    <xdr:from>
      <xdr:col>32</xdr:col>
      <xdr:colOff>98425</xdr:colOff>
      <xdr:row>30</xdr:row>
      <xdr:rowOff>64719</xdr:rowOff>
    </xdr:from>
    <xdr:to>
      <xdr:col>32</xdr:col>
      <xdr:colOff>276225</xdr:colOff>
      <xdr:row>30</xdr:row>
      <xdr:rowOff>64719</xdr:rowOff>
    </xdr:to>
    <xdr:cxnSp macro="">
      <xdr:nvCxnSpPr>
        <xdr:cNvPr id="719" name="直線コネクタ 718"/>
        <xdr:cNvCxnSpPr/>
      </xdr:nvCxnSpPr>
      <xdr:spPr>
        <a:xfrm>
          <a:off x="22072600" y="5208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43654</xdr:rowOff>
    </xdr:from>
    <xdr:ext cx="378565" cy="259045"/>
    <xdr:sp macro="" textlink="">
      <xdr:nvSpPr>
        <xdr:cNvPr id="721" name="投資及び出資金平均値テキスト"/>
        <xdr:cNvSpPr txBox="1"/>
      </xdr:nvSpPr>
      <xdr:spPr>
        <a:xfrm>
          <a:off x="22212300" y="62158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20777</xdr:rowOff>
    </xdr:from>
    <xdr:to>
      <xdr:col>32</xdr:col>
      <xdr:colOff>238125</xdr:colOff>
      <xdr:row>37</xdr:row>
      <xdr:rowOff>122377</xdr:rowOff>
    </xdr:to>
    <xdr:sp macro="" textlink="">
      <xdr:nvSpPr>
        <xdr:cNvPr id="722" name="フローチャート : 判断 721"/>
        <xdr:cNvSpPr/>
      </xdr:nvSpPr>
      <xdr:spPr>
        <a:xfrm>
          <a:off x="22110700" y="63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138735</xdr:rowOff>
    </xdr:from>
    <xdr:to>
      <xdr:col>31</xdr:col>
      <xdr:colOff>85725</xdr:colOff>
      <xdr:row>37</xdr:row>
      <xdr:rowOff>68885</xdr:rowOff>
    </xdr:to>
    <xdr:sp macro="" textlink="">
      <xdr:nvSpPr>
        <xdr:cNvPr id="724" name="フローチャート : 判断 723"/>
        <xdr:cNvSpPr/>
      </xdr:nvSpPr>
      <xdr:spPr>
        <a:xfrm>
          <a:off x="2127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85412</xdr:rowOff>
    </xdr:from>
    <xdr:ext cx="378565" cy="259045"/>
    <xdr:sp macro="" textlink="">
      <xdr:nvSpPr>
        <xdr:cNvPr id="725" name="テキスト ボックス 724"/>
        <xdr:cNvSpPr txBox="1"/>
      </xdr:nvSpPr>
      <xdr:spPr>
        <a:xfrm>
          <a:off x="21134017" y="6086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6604</xdr:rowOff>
    </xdr:from>
    <xdr:to>
      <xdr:col>29</xdr:col>
      <xdr:colOff>568325</xdr:colOff>
      <xdr:row>37</xdr:row>
      <xdr:rowOff>108204</xdr:rowOff>
    </xdr:to>
    <xdr:sp macro="" textlink="">
      <xdr:nvSpPr>
        <xdr:cNvPr id="727" name="フローチャート : 判断 726"/>
        <xdr:cNvSpPr/>
      </xdr:nvSpPr>
      <xdr:spPr>
        <a:xfrm>
          <a:off x="20383500" y="635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124731</xdr:rowOff>
    </xdr:from>
    <xdr:ext cx="378565" cy="259045"/>
    <xdr:sp macro="" textlink="">
      <xdr:nvSpPr>
        <xdr:cNvPr id="728" name="テキスト ボックス 727"/>
        <xdr:cNvSpPr txBox="1"/>
      </xdr:nvSpPr>
      <xdr:spPr>
        <a:xfrm>
          <a:off x="20245017" y="61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9804</xdr:rowOff>
    </xdr:from>
    <xdr:to>
      <xdr:col>28</xdr:col>
      <xdr:colOff>365125</xdr:colOff>
      <xdr:row>37</xdr:row>
      <xdr:rowOff>111404</xdr:rowOff>
    </xdr:to>
    <xdr:sp macro="" textlink="">
      <xdr:nvSpPr>
        <xdr:cNvPr id="730" name="フローチャート : 判断 729"/>
        <xdr:cNvSpPr/>
      </xdr:nvSpPr>
      <xdr:spPr>
        <a:xfrm>
          <a:off x="19494500" y="63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127931</xdr:rowOff>
    </xdr:from>
    <xdr:ext cx="378565" cy="259045"/>
    <xdr:sp macro="" textlink="">
      <xdr:nvSpPr>
        <xdr:cNvPr id="731" name="テキスト ボックス 730"/>
        <xdr:cNvSpPr txBox="1"/>
      </xdr:nvSpPr>
      <xdr:spPr>
        <a:xfrm>
          <a:off x="19356017" y="61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7061</xdr:rowOff>
    </xdr:from>
    <xdr:to>
      <xdr:col>27</xdr:col>
      <xdr:colOff>161925</xdr:colOff>
      <xdr:row>37</xdr:row>
      <xdr:rowOff>108661</xdr:rowOff>
    </xdr:to>
    <xdr:sp macro="" textlink="">
      <xdr:nvSpPr>
        <xdr:cNvPr id="732" name="フローチャート : 判断 731"/>
        <xdr:cNvSpPr/>
      </xdr:nvSpPr>
      <xdr:spPr>
        <a:xfrm>
          <a:off x="18605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125188</xdr:rowOff>
    </xdr:from>
    <xdr:ext cx="378565" cy="259045"/>
    <xdr:sp macro="" textlink="">
      <xdr:nvSpPr>
        <xdr:cNvPr id="733" name="テキスト ボックス 732"/>
        <xdr:cNvSpPr txBox="1"/>
      </xdr:nvSpPr>
      <xdr:spPr>
        <a:xfrm>
          <a:off x="18467017" y="61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9" name="円/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1" name="円/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2" name="テキスト ボックス 74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3" name="円/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4" name="テキスト ボックス 74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5" name="円/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6" name="テキスト ボックス 74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7" name="円/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8" name="テキスト ボックス 74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9" name="直線コネクタ 75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0" name="テキスト ボックス 75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1" name="直線コネクタ 76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2" name="テキスト ボックス 76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3" name="直線コネクタ 76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4" name="テキスト ボックス 76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5" name="直線コネクタ 76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6" name="テキスト ボックス 76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2540</xdr:rowOff>
    </xdr:from>
    <xdr:to>
      <xdr:col>32</xdr:col>
      <xdr:colOff>186689</xdr:colOff>
      <xdr:row>58</xdr:row>
      <xdr:rowOff>139700</xdr:rowOff>
    </xdr:to>
    <xdr:cxnSp macro="">
      <xdr:nvCxnSpPr>
        <xdr:cNvPr id="770" name="直線コネクタ 769"/>
        <xdr:cNvCxnSpPr/>
      </xdr:nvCxnSpPr>
      <xdr:spPr>
        <a:xfrm flipV="1">
          <a:off x="22159595" y="8575040"/>
          <a:ext cx="1269"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2" name="直線コネクタ 77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120667</xdr:rowOff>
    </xdr:from>
    <xdr:ext cx="534377" cy="259045"/>
    <xdr:sp macro="" textlink="">
      <xdr:nvSpPr>
        <xdr:cNvPr id="773" name="貸付金最大値テキスト"/>
        <xdr:cNvSpPr txBox="1"/>
      </xdr:nvSpPr>
      <xdr:spPr>
        <a:xfrm>
          <a:off x="22212300" y="835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33,000</a:t>
          </a:r>
          <a:endParaRPr kumimoji="1" lang="ja-JP" altLang="en-US" sz="1000" b="1">
            <a:latin typeface="ＭＳ Ｐゴシック"/>
          </a:endParaRPr>
        </a:p>
      </xdr:txBody>
    </xdr:sp>
    <xdr:clientData/>
  </xdr:oneCellAnchor>
  <xdr:twoCellAnchor>
    <xdr:from>
      <xdr:col>32</xdr:col>
      <xdr:colOff>98425</xdr:colOff>
      <xdr:row>50</xdr:row>
      <xdr:rowOff>2540</xdr:rowOff>
    </xdr:from>
    <xdr:to>
      <xdr:col>32</xdr:col>
      <xdr:colOff>276225</xdr:colOff>
      <xdr:row>50</xdr:row>
      <xdr:rowOff>2540</xdr:rowOff>
    </xdr:to>
    <xdr:cxnSp macro="">
      <xdr:nvCxnSpPr>
        <xdr:cNvPr id="774" name="直線コネクタ 773"/>
        <xdr:cNvCxnSpPr/>
      </xdr:nvCxnSpPr>
      <xdr:spPr>
        <a:xfrm>
          <a:off x="22072600" y="857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134259</xdr:rowOff>
    </xdr:from>
    <xdr:to>
      <xdr:col>32</xdr:col>
      <xdr:colOff>187325</xdr:colOff>
      <xdr:row>58</xdr:row>
      <xdr:rowOff>135494</xdr:rowOff>
    </xdr:to>
    <xdr:cxnSp macro="">
      <xdr:nvCxnSpPr>
        <xdr:cNvPr id="775" name="直線コネクタ 774"/>
        <xdr:cNvCxnSpPr/>
      </xdr:nvCxnSpPr>
      <xdr:spPr>
        <a:xfrm>
          <a:off x="21323300" y="10078359"/>
          <a:ext cx="8382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131939</xdr:rowOff>
    </xdr:from>
    <xdr:ext cx="469744" cy="259045"/>
    <xdr:sp macro="" textlink="">
      <xdr:nvSpPr>
        <xdr:cNvPr id="776" name="貸付金平均値テキスト"/>
        <xdr:cNvSpPr txBox="1"/>
      </xdr:nvSpPr>
      <xdr:spPr>
        <a:xfrm>
          <a:off x="22212300" y="9733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109062</xdr:rowOff>
    </xdr:from>
    <xdr:to>
      <xdr:col>32</xdr:col>
      <xdr:colOff>238125</xdr:colOff>
      <xdr:row>58</xdr:row>
      <xdr:rowOff>39212</xdr:rowOff>
    </xdr:to>
    <xdr:sp macro="" textlink="">
      <xdr:nvSpPr>
        <xdr:cNvPr id="777" name="フローチャート : 判断 776"/>
        <xdr:cNvSpPr/>
      </xdr:nvSpPr>
      <xdr:spPr>
        <a:xfrm>
          <a:off x="221107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132522</xdr:rowOff>
    </xdr:from>
    <xdr:to>
      <xdr:col>31</xdr:col>
      <xdr:colOff>34925</xdr:colOff>
      <xdr:row>58</xdr:row>
      <xdr:rowOff>134259</xdr:rowOff>
    </xdr:to>
    <xdr:cxnSp macro="">
      <xdr:nvCxnSpPr>
        <xdr:cNvPr id="778" name="直線コネクタ 777"/>
        <xdr:cNvCxnSpPr/>
      </xdr:nvCxnSpPr>
      <xdr:spPr>
        <a:xfrm>
          <a:off x="20434300" y="10076622"/>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64485</xdr:rowOff>
    </xdr:from>
    <xdr:to>
      <xdr:col>31</xdr:col>
      <xdr:colOff>85725</xdr:colOff>
      <xdr:row>57</xdr:row>
      <xdr:rowOff>166085</xdr:rowOff>
    </xdr:to>
    <xdr:sp macro="" textlink="">
      <xdr:nvSpPr>
        <xdr:cNvPr id="779" name="フローチャート : 判断 778"/>
        <xdr:cNvSpPr/>
      </xdr:nvSpPr>
      <xdr:spPr>
        <a:xfrm>
          <a:off x="21272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11162</xdr:rowOff>
    </xdr:from>
    <xdr:ext cx="469744" cy="259045"/>
    <xdr:sp macro="" textlink="">
      <xdr:nvSpPr>
        <xdr:cNvPr id="780" name="テキスト ボックス 779"/>
        <xdr:cNvSpPr txBox="1"/>
      </xdr:nvSpPr>
      <xdr:spPr>
        <a:xfrm>
          <a:off x="21088427"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132522</xdr:rowOff>
    </xdr:from>
    <xdr:to>
      <xdr:col>29</xdr:col>
      <xdr:colOff>517525</xdr:colOff>
      <xdr:row>58</xdr:row>
      <xdr:rowOff>133253</xdr:rowOff>
    </xdr:to>
    <xdr:cxnSp macro="">
      <xdr:nvCxnSpPr>
        <xdr:cNvPr id="781" name="直線コネクタ 780"/>
        <xdr:cNvCxnSpPr/>
      </xdr:nvCxnSpPr>
      <xdr:spPr>
        <a:xfrm flipV="1">
          <a:off x="19545300" y="10076622"/>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136449</xdr:rowOff>
    </xdr:from>
    <xdr:to>
      <xdr:col>29</xdr:col>
      <xdr:colOff>568325</xdr:colOff>
      <xdr:row>57</xdr:row>
      <xdr:rowOff>66599</xdr:rowOff>
    </xdr:to>
    <xdr:sp macro="" textlink="">
      <xdr:nvSpPr>
        <xdr:cNvPr id="782" name="フローチャート : 判断 781"/>
        <xdr:cNvSpPr/>
      </xdr:nvSpPr>
      <xdr:spPr>
        <a:xfrm>
          <a:off x="20383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83126</xdr:rowOff>
    </xdr:from>
    <xdr:ext cx="469744" cy="259045"/>
    <xdr:sp macro="" textlink="">
      <xdr:nvSpPr>
        <xdr:cNvPr id="783" name="テキスト ボックス 782"/>
        <xdr:cNvSpPr txBox="1"/>
      </xdr:nvSpPr>
      <xdr:spPr>
        <a:xfrm>
          <a:off x="20199427"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133253</xdr:rowOff>
    </xdr:from>
    <xdr:to>
      <xdr:col>28</xdr:col>
      <xdr:colOff>314325</xdr:colOff>
      <xdr:row>58</xdr:row>
      <xdr:rowOff>133299</xdr:rowOff>
    </xdr:to>
    <xdr:cxnSp macro="">
      <xdr:nvCxnSpPr>
        <xdr:cNvPr id="784" name="直線コネクタ 783"/>
        <xdr:cNvCxnSpPr/>
      </xdr:nvCxnSpPr>
      <xdr:spPr>
        <a:xfrm flipV="1">
          <a:off x="18656300" y="10077353"/>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160224</xdr:rowOff>
    </xdr:from>
    <xdr:to>
      <xdr:col>28</xdr:col>
      <xdr:colOff>365125</xdr:colOff>
      <xdr:row>57</xdr:row>
      <xdr:rowOff>90374</xdr:rowOff>
    </xdr:to>
    <xdr:sp macro="" textlink="">
      <xdr:nvSpPr>
        <xdr:cNvPr id="785" name="フローチャート : 判断 784"/>
        <xdr:cNvSpPr/>
      </xdr:nvSpPr>
      <xdr:spPr>
        <a:xfrm>
          <a:off x="19494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106901</xdr:rowOff>
    </xdr:from>
    <xdr:ext cx="469744" cy="259045"/>
    <xdr:sp macro="" textlink="">
      <xdr:nvSpPr>
        <xdr:cNvPr id="786" name="テキスト ボックス 785"/>
        <xdr:cNvSpPr txBox="1"/>
      </xdr:nvSpPr>
      <xdr:spPr>
        <a:xfrm>
          <a:off x="19310427"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146553</xdr:rowOff>
    </xdr:from>
    <xdr:to>
      <xdr:col>27</xdr:col>
      <xdr:colOff>161925</xdr:colOff>
      <xdr:row>57</xdr:row>
      <xdr:rowOff>76703</xdr:rowOff>
    </xdr:to>
    <xdr:sp macro="" textlink="">
      <xdr:nvSpPr>
        <xdr:cNvPr id="787" name="フローチャート : 判断 786"/>
        <xdr:cNvSpPr/>
      </xdr:nvSpPr>
      <xdr:spPr>
        <a:xfrm>
          <a:off x="18605500" y="97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93230</xdr:rowOff>
    </xdr:from>
    <xdr:ext cx="469744" cy="259045"/>
    <xdr:sp macro="" textlink="">
      <xdr:nvSpPr>
        <xdr:cNvPr id="788" name="テキスト ボックス 787"/>
        <xdr:cNvSpPr txBox="1"/>
      </xdr:nvSpPr>
      <xdr:spPr>
        <a:xfrm>
          <a:off x="18421427" y="95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84694</xdr:rowOff>
    </xdr:from>
    <xdr:to>
      <xdr:col>32</xdr:col>
      <xdr:colOff>238125</xdr:colOff>
      <xdr:row>59</xdr:row>
      <xdr:rowOff>14844</xdr:rowOff>
    </xdr:to>
    <xdr:sp macro="" textlink="">
      <xdr:nvSpPr>
        <xdr:cNvPr id="794" name="円/楕円 793"/>
        <xdr:cNvSpPr/>
      </xdr:nvSpPr>
      <xdr:spPr>
        <a:xfrm>
          <a:off x="22110700" y="1002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171071</xdr:rowOff>
    </xdr:from>
    <xdr:ext cx="313932" cy="259045"/>
    <xdr:sp macro="" textlink="">
      <xdr:nvSpPr>
        <xdr:cNvPr id="795" name="貸付金該当値テキスト"/>
        <xdr:cNvSpPr txBox="1"/>
      </xdr:nvSpPr>
      <xdr:spPr>
        <a:xfrm>
          <a:off x="22212300" y="9943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83459</xdr:rowOff>
    </xdr:from>
    <xdr:to>
      <xdr:col>31</xdr:col>
      <xdr:colOff>85725</xdr:colOff>
      <xdr:row>59</xdr:row>
      <xdr:rowOff>13609</xdr:rowOff>
    </xdr:to>
    <xdr:sp macro="" textlink="">
      <xdr:nvSpPr>
        <xdr:cNvPr id="796" name="円/楕円 795"/>
        <xdr:cNvSpPr/>
      </xdr:nvSpPr>
      <xdr:spPr>
        <a:xfrm>
          <a:off x="21272500" y="1002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4736</xdr:rowOff>
    </xdr:from>
    <xdr:ext cx="378565" cy="259045"/>
    <xdr:sp macro="" textlink="">
      <xdr:nvSpPr>
        <xdr:cNvPr id="797" name="テキスト ボックス 796"/>
        <xdr:cNvSpPr txBox="1"/>
      </xdr:nvSpPr>
      <xdr:spPr>
        <a:xfrm>
          <a:off x="21134017" y="10120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81722</xdr:rowOff>
    </xdr:from>
    <xdr:to>
      <xdr:col>29</xdr:col>
      <xdr:colOff>568325</xdr:colOff>
      <xdr:row>59</xdr:row>
      <xdr:rowOff>11872</xdr:rowOff>
    </xdr:to>
    <xdr:sp macro="" textlink="">
      <xdr:nvSpPr>
        <xdr:cNvPr id="798" name="円/楕円 797"/>
        <xdr:cNvSpPr/>
      </xdr:nvSpPr>
      <xdr:spPr>
        <a:xfrm>
          <a:off x="20383500" y="1002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2999</xdr:rowOff>
    </xdr:from>
    <xdr:ext cx="378565" cy="259045"/>
    <xdr:sp macro="" textlink="">
      <xdr:nvSpPr>
        <xdr:cNvPr id="799" name="テキスト ボックス 798"/>
        <xdr:cNvSpPr txBox="1"/>
      </xdr:nvSpPr>
      <xdr:spPr>
        <a:xfrm>
          <a:off x="20245017" y="10118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82453</xdr:rowOff>
    </xdr:from>
    <xdr:to>
      <xdr:col>28</xdr:col>
      <xdr:colOff>365125</xdr:colOff>
      <xdr:row>59</xdr:row>
      <xdr:rowOff>12603</xdr:rowOff>
    </xdr:to>
    <xdr:sp macro="" textlink="">
      <xdr:nvSpPr>
        <xdr:cNvPr id="800" name="円/楕円 799"/>
        <xdr:cNvSpPr/>
      </xdr:nvSpPr>
      <xdr:spPr>
        <a:xfrm>
          <a:off x="19494500" y="1002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3730</xdr:rowOff>
    </xdr:from>
    <xdr:ext cx="378565" cy="259045"/>
    <xdr:sp macro="" textlink="">
      <xdr:nvSpPr>
        <xdr:cNvPr id="801" name="テキスト ボックス 800"/>
        <xdr:cNvSpPr txBox="1"/>
      </xdr:nvSpPr>
      <xdr:spPr>
        <a:xfrm>
          <a:off x="19356017" y="1011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82499</xdr:rowOff>
    </xdr:from>
    <xdr:to>
      <xdr:col>27</xdr:col>
      <xdr:colOff>161925</xdr:colOff>
      <xdr:row>59</xdr:row>
      <xdr:rowOff>12649</xdr:rowOff>
    </xdr:to>
    <xdr:sp macro="" textlink="">
      <xdr:nvSpPr>
        <xdr:cNvPr id="802" name="円/楕円 801"/>
        <xdr:cNvSpPr/>
      </xdr:nvSpPr>
      <xdr:spPr>
        <a:xfrm>
          <a:off x="18605500" y="1002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3776</xdr:rowOff>
    </xdr:from>
    <xdr:ext cx="378565" cy="259045"/>
    <xdr:sp macro="" textlink="">
      <xdr:nvSpPr>
        <xdr:cNvPr id="803" name="テキスト ボックス 802"/>
        <xdr:cNvSpPr txBox="1"/>
      </xdr:nvSpPr>
      <xdr:spPr>
        <a:xfrm>
          <a:off x="18467017" y="1011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4" name="テキスト ボックス 81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5" name="直線コネクタ 81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6" name="テキスト ボックス 81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7" name="直線コネクタ 81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8" name="テキスト ボックス 81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9" name="直線コネクタ 81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0" name="テキスト ボックス 81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1" name="直線コネクタ 82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2" name="テキスト ボックス 82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4" name="テキスト ボックス 82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123378</xdr:rowOff>
    </xdr:from>
    <xdr:to>
      <xdr:col>32</xdr:col>
      <xdr:colOff>186689</xdr:colOff>
      <xdr:row>78</xdr:row>
      <xdr:rowOff>29149</xdr:rowOff>
    </xdr:to>
    <xdr:cxnSp macro="">
      <xdr:nvCxnSpPr>
        <xdr:cNvPr id="826" name="直線コネクタ 825"/>
        <xdr:cNvCxnSpPr/>
      </xdr:nvCxnSpPr>
      <xdr:spPr>
        <a:xfrm flipV="1">
          <a:off x="22159595" y="12124878"/>
          <a:ext cx="1269" cy="1277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32976</xdr:rowOff>
    </xdr:from>
    <xdr:ext cx="534377" cy="259045"/>
    <xdr:sp macro="" textlink="">
      <xdr:nvSpPr>
        <xdr:cNvPr id="827" name="繰出金最小値テキスト"/>
        <xdr:cNvSpPr txBox="1"/>
      </xdr:nvSpPr>
      <xdr:spPr>
        <a:xfrm>
          <a:off x="22212300" y="134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22,418</a:t>
          </a:r>
          <a:endParaRPr kumimoji="1" lang="ja-JP" altLang="en-US" sz="1000" b="1">
            <a:latin typeface="ＭＳ Ｐゴシック"/>
          </a:endParaRPr>
        </a:p>
      </xdr:txBody>
    </xdr:sp>
    <xdr:clientData/>
  </xdr:oneCellAnchor>
  <xdr:twoCellAnchor>
    <xdr:from>
      <xdr:col>32</xdr:col>
      <xdr:colOff>98425</xdr:colOff>
      <xdr:row>78</xdr:row>
      <xdr:rowOff>29149</xdr:rowOff>
    </xdr:from>
    <xdr:to>
      <xdr:col>32</xdr:col>
      <xdr:colOff>276225</xdr:colOff>
      <xdr:row>78</xdr:row>
      <xdr:rowOff>29149</xdr:rowOff>
    </xdr:to>
    <xdr:cxnSp macro="">
      <xdr:nvCxnSpPr>
        <xdr:cNvPr id="828" name="直線コネクタ 827"/>
        <xdr:cNvCxnSpPr/>
      </xdr:nvCxnSpPr>
      <xdr:spPr>
        <a:xfrm>
          <a:off x="22072600" y="1340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70055</xdr:rowOff>
    </xdr:from>
    <xdr:ext cx="534377" cy="259045"/>
    <xdr:sp macro="" textlink="">
      <xdr:nvSpPr>
        <xdr:cNvPr id="829" name="繰出金最大値テキスト"/>
        <xdr:cNvSpPr txBox="1"/>
      </xdr:nvSpPr>
      <xdr:spPr>
        <a:xfrm>
          <a:off x="22212300" y="1190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50,357</a:t>
          </a:r>
          <a:endParaRPr kumimoji="1" lang="ja-JP" altLang="en-US" sz="1000" b="1">
            <a:latin typeface="ＭＳ Ｐゴシック"/>
          </a:endParaRPr>
        </a:p>
      </xdr:txBody>
    </xdr:sp>
    <xdr:clientData/>
  </xdr:oneCellAnchor>
  <xdr:twoCellAnchor>
    <xdr:from>
      <xdr:col>32</xdr:col>
      <xdr:colOff>98425</xdr:colOff>
      <xdr:row>70</xdr:row>
      <xdr:rowOff>123378</xdr:rowOff>
    </xdr:from>
    <xdr:to>
      <xdr:col>32</xdr:col>
      <xdr:colOff>276225</xdr:colOff>
      <xdr:row>70</xdr:row>
      <xdr:rowOff>123378</xdr:rowOff>
    </xdr:to>
    <xdr:cxnSp macro="">
      <xdr:nvCxnSpPr>
        <xdr:cNvPr id="830" name="直線コネクタ 829"/>
        <xdr:cNvCxnSpPr/>
      </xdr:nvCxnSpPr>
      <xdr:spPr>
        <a:xfrm>
          <a:off x="22072600" y="1212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65497</xdr:rowOff>
    </xdr:from>
    <xdr:to>
      <xdr:col>32</xdr:col>
      <xdr:colOff>187325</xdr:colOff>
      <xdr:row>73</xdr:row>
      <xdr:rowOff>87076</xdr:rowOff>
    </xdr:to>
    <xdr:cxnSp macro="">
      <xdr:nvCxnSpPr>
        <xdr:cNvPr id="831" name="直線コネクタ 830"/>
        <xdr:cNvCxnSpPr/>
      </xdr:nvCxnSpPr>
      <xdr:spPr>
        <a:xfrm flipV="1">
          <a:off x="21323300" y="12581347"/>
          <a:ext cx="838200" cy="2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117162</xdr:rowOff>
    </xdr:from>
    <xdr:ext cx="534377" cy="259045"/>
    <xdr:sp macro="" textlink="">
      <xdr:nvSpPr>
        <xdr:cNvPr id="832" name="繰出金平均値テキスト"/>
        <xdr:cNvSpPr txBox="1"/>
      </xdr:nvSpPr>
      <xdr:spPr>
        <a:xfrm>
          <a:off x="22212300" y="12804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33,910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138735</xdr:rowOff>
    </xdr:from>
    <xdr:to>
      <xdr:col>32</xdr:col>
      <xdr:colOff>238125</xdr:colOff>
      <xdr:row>75</xdr:row>
      <xdr:rowOff>68885</xdr:rowOff>
    </xdr:to>
    <xdr:sp macro="" textlink="">
      <xdr:nvSpPr>
        <xdr:cNvPr id="833" name="フローチャート : 判断 832"/>
        <xdr:cNvSpPr/>
      </xdr:nvSpPr>
      <xdr:spPr>
        <a:xfrm>
          <a:off x="221107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87076</xdr:rowOff>
    </xdr:from>
    <xdr:to>
      <xdr:col>31</xdr:col>
      <xdr:colOff>34925</xdr:colOff>
      <xdr:row>73</xdr:row>
      <xdr:rowOff>110576</xdr:rowOff>
    </xdr:to>
    <xdr:cxnSp macro="">
      <xdr:nvCxnSpPr>
        <xdr:cNvPr id="834" name="直線コネクタ 833"/>
        <xdr:cNvCxnSpPr/>
      </xdr:nvCxnSpPr>
      <xdr:spPr>
        <a:xfrm flipV="1">
          <a:off x="20434300" y="12602926"/>
          <a:ext cx="889000" cy="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136495</xdr:rowOff>
    </xdr:from>
    <xdr:to>
      <xdr:col>31</xdr:col>
      <xdr:colOff>85725</xdr:colOff>
      <xdr:row>75</xdr:row>
      <xdr:rowOff>66645</xdr:rowOff>
    </xdr:to>
    <xdr:sp macro="" textlink="">
      <xdr:nvSpPr>
        <xdr:cNvPr id="835" name="フローチャート : 判断 834"/>
        <xdr:cNvSpPr/>
      </xdr:nvSpPr>
      <xdr:spPr>
        <a:xfrm>
          <a:off x="21272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57772</xdr:rowOff>
    </xdr:from>
    <xdr:ext cx="534377" cy="259045"/>
    <xdr:sp macro="" textlink="">
      <xdr:nvSpPr>
        <xdr:cNvPr id="836" name="テキスト ボックス 835"/>
        <xdr:cNvSpPr txBox="1"/>
      </xdr:nvSpPr>
      <xdr:spPr>
        <a:xfrm>
          <a:off x="21056111" y="129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33,959</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110576</xdr:rowOff>
    </xdr:from>
    <xdr:to>
      <xdr:col>29</xdr:col>
      <xdr:colOff>517525</xdr:colOff>
      <xdr:row>74</xdr:row>
      <xdr:rowOff>36785</xdr:rowOff>
    </xdr:to>
    <xdr:cxnSp macro="">
      <xdr:nvCxnSpPr>
        <xdr:cNvPr id="837" name="直線コネクタ 836"/>
        <xdr:cNvCxnSpPr/>
      </xdr:nvCxnSpPr>
      <xdr:spPr>
        <a:xfrm flipV="1">
          <a:off x="19545300" y="12626426"/>
          <a:ext cx="889000" cy="9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56256</xdr:rowOff>
    </xdr:from>
    <xdr:to>
      <xdr:col>29</xdr:col>
      <xdr:colOff>568325</xdr:colOff>
      <xdr:row>74</xdr:row>
      <xdr:rowOff>157856</xdr:rowOff>
    </xdr:to>
    <xdr:sp macro="" textlink="">
      <xdr:nvSpPr>
        <xdr:cNvPr id="838" name="フローチャート : 判断 837"/>
        <xdr:cNvSpPr/>
      </xdr:nvSpPr>
      <xdr:spPr>
        <a:xfrm>
          <a:off x="20383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148983</xdr:rowOff>
    </xdr:from>
    <xdr:ext cx="534377" cy="259045"/>
    <xdr:sp macro="" textlink="">
      <xdr:nvSpPr>
        <xdr:cNvPr id="839" name="テキスト ボックス 838"/>
        <xdr:cNvSpPr txBox="1"/>
      </xdr:nvSpPr>
      <xdr:spPr>
        <a:xfrm>
          <a:off x="20167111" y="128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110348</xdr:rowOff>
    </xdr:from>
    <xdr:to>
      <xdr:col>28</xdr:col>
      <xdr:colOff>314325</xdr:colOff>
      <xdr:row>74</xdr:row>
      <xdr:rowOff>36785</xdr:rowOff>
    </xdr:to>
    <xdr:cxnSp macro="">
      <xdr:nvCxnSpPr>
        <xdr:cNvPr id="840" name="直線コネクタ 839"/>
        <xdr:cNvCxnSpPr/>
      </xdr:nvCxnSpPr>
      <xdr:spPr>
        <a:xfrm>
          <a:off x="18656300" y="12626198"/>
          <a:ext cx="889000" cy="9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99187</xdr:rowOff>
    </xdr:from>
    <xdr:to>
      <xdr:col>28</xdr:col>
      <xdr:colOff>365125</xdr:colOff>
      <xdr:row>75</xdr:row>
      <xdr:rowOff>29337</xdr:rowOff>
    </xdr:to>
    <xdr:sp macro="" textlink="">
      <xdr:nvSpPr>
        <xdr:cNvPr id="841" name="フローチャート : 判断 840"/>
        <xdr:cNvSpPr/>
      </xdr:nvSpPr>
      <xdr:spPr>
        <a:xfrm>
          <a:off x="19494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20464</xdr:rowOff>
    </xdr:from>
    <xdr:ext cx="534377" cy="259045"/>
    <xdr:sp macro="" textlink="">
      <xdr:nvSpPr>
        <xdr:cNvPr id="842" name="テキスト ボックス 841"/>
        <xdr:cNvSpPr txBox="1"/>
      </xdr:nvSpPr>
      <xdr:spPr>
        <a:xfrm>
          <a:off x="19278111" y="1287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124516</xdr:rowOff>
    </xdr:from>
    <xdr:to>
      <xdr:col>27</xdr:col>
      <xdr:colOff>161925</xdr:colOff>
      <xdr:row>75</xdr:row>
      <xdr:rowOff>54666</xdr:rowOff>
    </xdr:to>
    <xdr:sp macro="" textlink="">
      <xdr:nvSpPr>
        <xdr:cNvPr id="843" name="フローチャート : 判断 842"/>
        <xdr:cNvSpPr/>
      </xdr:nvSpPr>
      <xdr:spPr>
        <a:xfrm>
          <a:off x="18605500" y="128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45793</xdr:rowOff>
    </xdr:from>
    <xdr:ext cx="534377" cy="259045"/>
    <xdr:sp macro="" textlink="">
      <xdr:nvSpPr>
        <xdr:cNvPr id="844" name="テキスト ボックス 843"/>
        <xdr:cNvSpPr txBox="1"/>
      </xdr:nvSpPr>
      <xdr:spPr>
        <a:xfrm>
          <a:off x="18389111" y="1290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14697</xdr:rowOff>
    </xdr:from>
    <xdr:to>
      <xdr:col>32</xdr:col>
      <xdr:colOff>238125</xdr:colOff>
      <xdr:row>73</xdr:row>
      <xdr:rowOff>116297</xdr:rowOff>
    </xdr:to>
    <xdr:sp macro="" textlink="">
      <xdr:nvSpPr>
        <xdr:cNvPr id="850" name="円/楕円 849"/>
        <xdr:cNvSpPr/>
      </xdr:nvSpPr>
      <xdr:spPr>
        <a:xfrm>
          <a:off x="22110700" y="1253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37574</xdr:rowOff>
    </xdr:from>
    <xdr:ext cx="534377" cy="259045"/>
    <xdr:sp macro="" textlink="">
      <xdr:nvSpPr>
        <xdr:cNvPr id="851" name="繰出金該当値テキスト"/>
        <xdr:cNvSpPr txBox="1"/>
      </xdr:nvSpPr>
      <xdr:spPr>
        <a:xfrm>
          <a:off x="22212300" y="1238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40,373</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36276</xdr:rowOff>
    </xdr:from>
    <xdr:to>
      <xdr:col>31</xdr:col>
      <xdr:colOff>85725</xdr:colOff>
      <xdr:row>73</xdr:row>
      <xdr:rowOff>137876</xdr:rowOff>
    </xdr:to>
    <xdr:sp macro="" textlink="">
      <xdr:nvSpPr>
        <xdr:cNvPr id="852" name="円/楕円 851"/>
        <xdr:cNvSpPr/>
      </xdr:nvSpPr>
      <xdr:spPr>
        <a:xfrm>
          <a:off x="21272500" y="1255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154403</xdr:rowOff>
    </xdr:from>
    <xdr:ext cx="534377" cy="259045"/>
    <xdr:sp macro="" textlink="">
      <xdr:nvSpPr>
        <xdr:cNvPr id="853" name="テキスト ボックス 852"/>
        <xdr:cNvSpPr txBox="1"/>
      </xdr:nvSpPr>
      <xdr:spPr>
        <a:xfrm>
          <a:off x="21056111" y="1232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39,901</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59776</xdr:rowOff>
    </xdr:from>
    <xdr:to>
      <xdr:col>29</xdr:col>
      <xdr:colOff>568325</xdr:colOff>
      <xdr:row>73</xdr:row>
      <xdr:rowOff>161376</xdr:rowOff>
    </xdr:to>
    <xdr:sp macro="" textlink="">
      <xdr:nvSpPr>
        <xdr:cNvPr id="854" name="円/楕円 853"/>
        <xdr:cNvSpPr/>
      </xdr:nvSpPr>
      <xdr:spPr>
        <a:xfrm>
          <a:off x="20383500" y="1257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6453</xdr:rowOff>
    </xdr:from>
    <xdr:ext cx="534377" cy="259045"/>
    <xdr:sp macro="" textlink="">
      <xdr:nvSpPr>
        <xdr:cNvPr id="855" name="テキスト ボックス 854"/>
        <xdr:cNvSpPr txBox="1"/>
      </xdr:nvSpPr>
      <xdr:spPr>
        <a:xfrm>
          <a:off x="20167111" y="123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39,387</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157435</xdr:rowOff>
    </xdr:from>
    <xdr:to>
      <xdr:col>28</xdr:col>
      <xdr:colOff>365125</xdr:colOff>
      <xdr:row>74</xdr:row>
      <xdr:rowOff>87585</xdr:rowOff>
    </xdr:to>
    <xdr:sp macro="" textlink="">
      <xdr:nvSpPr>
        <xdr:cNvPr id="856" name="円/楕円 855"/>
        <xdr:cNvSpPr/>
      </xdr:nvSpPr>
      <xdr:spPr>
        <a:xfrm>
          <a:off x="19494500" y="126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104112</xdr:rowOff>
    </xdr:from>
    <xdr:ext cx="534377" cy="259045"/>
    <xdr:sp macro="" textlink="">
      <xdr:nvSpPr>
        <xdr:cNvPr id="857" name="テキスト ボックス 856"/>
        <xdr:cNvSpPr txBox="1"/>
      </xdr:nvSpPr>
      <xdr:spPr>
        <a:xfrm>
          <a:off x="19278111" y="1244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37,251</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59548</xdr:rowOff>
    </xdr:from>
    <xdr:to>
      <xdr:col>27</xdr:col>
      <xdr:colOff>161925</xdr:colOff>
      <xdr:row>73</xdr:row>
      <xdr:rowOff>161148</xdr:rowOff>
    </xdr:to>
    <xdr:sp macro="" textlink="">
      <xdr:nvSpPr>
        <xdr:cNvPr id="858" name="円/楕円 857"/>
        <xdr:cNvSpPr/>
      </xdr:nvSpPr>
      <xdr:spPr>
        <a:xfrm>
          <a:off x="18605500" y="1257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6225</xdr:rowOff>
    </xdr:from>
    <xdr:ext cx="534377" cy="259045"/>
    <xdr:sp macro="" textlink="">
      <xdr:nvSpPr>
        <xdr:cNvPr id="859" name="テキスト ボックス 858"/>
        <xdr:cNvSpPr txBox="1"/>
      </xdr:nvSpPr>
      <xdr:spPr>
        <a:xfrm>
          <a:off x="18389111" y="1235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39,392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306,242</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47,057</a:t>
          </a:r>
          <a:r>
            <a:rPr kumimoji="1" lang="ja-JP" altLang="ja-JP" sz="1100">
              <a:solidFill>
                <a:schemeClr val="dk1"/>
              </a:solidFill>
              <a:effectLst/>
              <a:latin typeface="+mn-lt"/>
              <a:ea typeface="+mn-ea"/>
              <a:cs typeface="+mn-cs"/>
            </a:rPr>
            <a:t>円で、例年減少傾向にある。類似団体平均、全国平均、埼玉県平均のいずれと比較しても下回っている状況であり、これは合併効果による職員数の減等によるものであると考えられる。今後も市民サービスの低下を招くことのないようにしながらも、職員定員数の適正管理に努めていく。</a:t>
          </a:r>
          <a:endParaRPr lang="ja-JP" altLang="ja-JP" sz="1400">
            <a:effectLst/>
          </a:endParaRPr>
        </a:p>
        <a:p>
          <a:r>
            <a:rPr kumimoji="1" lang="ja-JP" altLang="ja-JP" sz="1100">
              <a:solidFill>
                <a:schemeClr val="dk1"/>
              </a:solidFill>
              <a:effectLst/>
              <a:latin typeface="+mn-lt"/>
              <a:ea typeface="+mn-ea"/>
              <a:cs typeface="+mn-cs"/>
            </a:rPr>
            <a:t>　普通建設事業費は、住民一人当たり</a:t>
          </a:r>
          <a:r>
            <a:rPr kumimoji="1" lang="en-US" altLang="ja-JP" sz="1100">
              <a:solidFill>
                <a:schemeClr val="dk1"/>
              </a:solidFill>
              <a:effectLst/>
              <a:latin typeface="+mn-lt"/>
              <a:ea typeface="+mn-ea"/>
              <a:cs typeface="+mn-cs"/>
            </a:rPr>
            <a:t>23,871</a:t>
          </a:r>
          <a:r>
            <a:rPr kumimoji="1" lang="ja-JP" altLang="ja-JP" sz="1100">
              <a:solidFill>
                <a:schemeClr val="dk1"/>
              </a:solidFill>
              <a:effectLst/>
              <a:latin typeface="+mn-lt"/>
              <a:ea typeface="+mn-ea"/>
              <a:cs typeface="+mn-cs"/>
            </a:rPr>
            <a:t>円となっており、類似団体平均、全国平均、埼玉県平均のいずれと比較しても</a:t>
          </a:r>
          <a:r>
            <a:rPr kumimoji="1" lang="ja-JP" altLang="en-US" sz="1100">
              <a:solidFill>
                <a:schemeClr val="dk1"/>
              </a:solidFill>
              <a:effectLst/>
              <a:latin typeface="+mn-lt"/>
              <a:ea typeface="+mn-ea"/>
              <a:cs typeface="+mn-cs"/>
            </a:rPr>
            <a:t>下回っている</a:t>
          </a:r>
          <a:r>
            <a:rPr kumimoji="1" lang="ja-JP" altLang="ja-JP" sz="1100">
              <a:solidFill>
                <a:schemeClr val="dk1"/>
              </a:solidFill>
              <a:effectLst/>
              <a:latin typeface="+mn-lt"/>
              <a:ea typeface="+mn-ea"/>
              <a:cs typeface="+mn-cs"/>
            </a:rPr>
            <a:t>状況となっている。</a:t>
          </a:r>
          <a:r>
            <a:rPr kumimoji="1" lang="ja-JP" altLang="en-US" sz="1100">
              <a:solidFill>
                <a:schemeClr val="dk1"/>
              </a:solidFill>
              <a:effectLst/>
              <a:latin typeface="+mn-lt"/>
              <a:ea typeface="+mn-ea"/>
              <a:cs typeface="+mn-cs"/>
            </a:rPr>
            <a:t>主に、</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年度に大規模な本庁舎耐震補強工事が</a:t>
          </a:r>
          <a:r>
            <a:rPr kumimoji="1" lang="ja-JP" altLang="en-US" sz="1100">
              <a:solidFill>
                <a:schemeClr val="dk1"/>
              </a:solidFill>
              <a:effectLst/>
              <a:latin typeface="+mn-lt"/>
              <a:ea typeface="+mn-ea"/>
              <a:cs typeface="+mn-cs"/>
            </a:rPr>
            <a:t>完了</a:t>
          </a:r>
          <a:r>
            <a:rPr kumimoji="1" lang="ja-JP" altLang="ja-JP" sz="1100">
              <a:solidFill>
                <a:schemeClr val="dk1"/>
              </a:solidFill>
              <a:effectLst/>
              <a:latin typeface="+mn-lt"/>
              <a:ea typeface="+mn-ea"/>
              <a:cs typeface="+mn-cs"/>
            </a:rPr>
            <a:t>したことが大きな要因である。しかし、今後は旧理科大校舎等改修事業や学校給食センター整備事業、（仮称）本多静六記念　市民の森・緑の公園整備事業、ごみ処理施設整備推進事業などの大規模</a:t>
          </a:r>
          <a:r>
            <a:rPr kumimoji="1" lang="ja-JP" altLang="en-US" sz="1100">
              <a:solidFill>
                <a:schemeClr val="dk1"/>
              </a:solidFill>
              <a:effectLst/>
              <a:latin typeface="+mn-lt"/>
              <a:ea typeface="+mn-ea"/>
              <a:cs typeface="+mn-cs"/>
            </a:rPr>
            <a:t>工事</a:t>
          </a:r>
          <a:r>
            <a:rPr kumimoji="1" lang="ja-JP" altLang="ja-JP" sz="1100">
              <a:solidFill>
                <a:schemeClr val="dk1"/>
              </a:solidFill>
              <a:effectLst/>
              <a:latin typeface="+mn-lt"/>
              <a:ea typeface="+mn-ea"/>
              <a:cs typeface="+mn-cs"/>
            </a:rPr>
            <a:t>が控えており、増加が見込まれる。より一層、事業の必要性の検証や見直しを徹底していくことで、事業費の減少に努める。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埼玉県久喜市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154,241
152,001
82.41
51,716,916
47,235,137
2,316,445
30,469,708
47,005,789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40.5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136434</xdr:rowOff>
    </xdr:from>
    <xdr:to>
      <xdr:col>6</xdr:col>
      <xdr:colOff>510540</xdr:colOff>
      <xdr:row>39</xdr:row>
      <xdr:rowOff>72753</xdr:rowOff>
    </xdr:to>
    <xdr:cxnSp macro="">
      <xdr:nvCxnSpPr>
        <xdr:cNvPr id="58" name="直線コネクタ 57"/>
        <xdr:cNvCxnSpPr/>
      </xdr:nvCxnSpPr>
      <xdr:spPr>
        <a:xfrm flipV="1">
          <a:off x="4633595" y="5279934"/>
          <a:ext cx="127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76580</xdr:rowOff>
    </xdr:from>
    <xdr:ext cx="469744" cy="259045"/>
    <xdr:sp macro="" textlink="">
      <xdr:nvSpPr>
        <xdr:cNvPr id="59" name="議会費最小値テキスト"/>
        <xdr:cNvSpPr txBox="1"/>
      </xdr:nvSpPr>
      <xdr:spPr>
        <a:xfrm>
          <a:off x="4686300" y="676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6</xdr:col>
      <xdr:colOff>422275</xdr:colOff>
      <xdr:row>39</xdr:row>
      <xdr:rowOff>72753</xdr:rowOff>
    </xdr:from>
    <xdr:to>
      <xdr:col>6</xdr:col>
      <xdr:colOff>600075</xdr:colOff>
      <xdr:row>39</xdr:row>
      <xdr:rowOff>72753</xdr:rowOff>
    </xdr:to>
    <xdr:cxnSp macro="">
      <xdr:nvCxnSpPr>
        <xdr:cNvPr id="60" name="直線コネクタ 59"/>
        <xdr:cNvCxnSpPr/>
      </xdr:nvCxnSpPr>
      <xdr:spPr>
        <a:xfrm>
          <a:off x="4546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83111</xdr:rowOff>
    </xdr:from>
    <xdr:ext cx="469744" cy="259045"/>
    <xdr:sp macro="" textlink="">
      <xdr:nvSpPr>
        <xdr:cNvPr id="61" name="議会費最大値テキスト"/>
        <xdr:cNvSpPr txBox="1"/>
      </xdr:nvSpPr>
      <xdr:spPr>
        <a:xfrm>
          <a:off x="4686300" y="505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2,883</a:t>
          </a:r>
          <a:endParaRPr kumimoji="1" lang="ja-JP" altLang="en-US" sz="1000" b="1">
            <a:latin typeface="ＭＳ Ｐゴシック"/>
          </a:endParaRPr>
        </a:p>
      </xdr:txBody>
    </xdr:sp>
    <xdr:clientData/>
  </xdr:oneCellAnchor>
  <xdr:twoCellAnchor>
    <xdr:from>
      <xdr:col>6</xdr:col>
      <xdr:colOff>422275</xdr:colOff>
      <xdr:row>30</xdr:row>
      <xdr:rowOff>136434</xdr:rowOff>
    </xdr:from>
    <xdr:to>
      <xdr:col>6</xdr:col>
      <xdr:colOff>600075</xdr:colOff>
      <xdr:row>30</xdr:row>
      <xdr:rowOff>136434</xdr:rowOff>
    </xdr:to>
    <xdr:cxnSp macro="">
      <xdr:nvCxnSpPr>
        <xdr:cNvPr id="62" name="直線コネクタ 61"/>
        <xdr:cNvCxnSpPr/>
      </xdr:nvCxnSpPr>
      <xdr:spPr>
        <a:xfrm>
          <a:off x="4546600" y="527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60234</xdr:rowOff>
    </xdr:from>
    <xdr:to>
      <xdr:col>6</xdr:col>
      <xdr:colOff>511175</xdr:colOff>
      <xdr:row>34</xdr:row>
      <xdr:rowOff>73297</xdr:rowOff>
    </xdr:to>
    <xdr:cxnSp macro="">
      <xdr:nvCxnSpPr>
        <xdr:cNvPr id="63" name="直線コネクタ 62"/>
        <xdr:cNvCxnSpPr/>
      </xdr:nvCxnSpPr>
      <xdr:spPr>
        <a:xfrm flipV="1">
          <a:off x="3797300" y="588953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76580</xdr:rowOff>
    </xdr:from>
    <xdr:ext cx="469744" cy="259045"/>
    <xdr:sp macro="" textlink="">
      <xdr:nvSpPr>
        <xdr:cNvPr id="64" name="議会費平均値テキスト"/>
        <xdr:cNvSpPr txBox="1"/>
      </xdr:nvSpPr>
      <xdr:spPr>
        <a:xfrm>
          <a:off x="4686300" y="607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98153</xdr:rowOff>
    </xdr:from>
    <xdr:to>
      <xdr:col>6</xdr:col>
      <xdr:colOff>561975</xdr:colOff>
      <xdr:row>36</xdr:row>
      <xdr:rowOff>28303</xdr:rowOff>
    </xdr:to>
    <xdr:sp macro="" textlink="">
      <xdr:nvSpPr>
        <xdr:cNvPr id="65" name="フローチャート : 判断 64"/>
        <xdr:cNvSpPr/>
      </xdr:nvSpPr>
      <xdr:spPr>
        <a:xfrm>
          <a:off x="45847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34108</xdr:rowOff>
    </xdr:from>
    <xdr:to>
      <xdr:col>5</xdr:col>
      <xdr:colOff>358775</xdr:colOff>
      <xdr:row>34</xdr:row>
      <xdr:rowOff>73297</xdr:rowOff>
    </xdr:to>
    <xdr:cxnSp macro="">
      <xdr:nvCxnSpPr>
        <xdr:cNvPr id="66" name="直線コネクタ 65"/>
        <xdr:cNvCxnSpPr/>
      </xdr:nvCxnSpPr>
      <xdr:spPr>
        <a:xfrm>
          <a:off x="2908300" y="586340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92166</xdr:rowOff>
    </xdr:from>
    <xdr:to>
      <xdr:col>5</xdr:col>
      <xdr:colOff>409575</xdr:colOff>
      <xdr:row>35</xdr:row>
      <xdr:rowOff>22316</xdr:rowOff>
    </xdr:to>
    <xdr:sp macro="" textlink="">
      <xdr:nvSpPr>
        <xdr:cNvPr id="67" name="フローチャート : 判断 66"/>
        <xdr:cNvSpPr/>
      </xdr:nvSpPr>
      <xdr:spPr>
        <a:xfrm>
          <a:off x="3746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13443</xdr:rowOff>
    </xdr:from>
    <xdr:ext cx="469744" cy="259045"/>
    <xdr:sp macro="" textlink="">
      <xdr:nvSpPr>
        <xdr:cNvPr id="68" name="テキスト ボックス 67"/>
        <xdr:cNvSpPr txBox="1"/>
      </xdr:nvSpPr>
      <xdr:spPr>
        <a:xfrm>
          <a:off x="3562427" y="60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2,247</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40096</xdr:rowOff>
    </xdr:from>
    <xdr:to>
      <xdr:col>4</xdr:col>
      <xdr:colOff>155575</xdr:colOff>
      <xdr:row>34</xdr:row>
      <xdr:rowOff>34108</xdr:rowOff>
    </xdr:to>
    <xdr:cxnSp macro="">
      <xdr:nvCxnSpPr>
        <xdr:cNvPr id="69" name="直線コネクタ 68"/>
        <xdr:cNvCxnSpPr/>
      </xdr:nvCxnSpPr>
      <xdr:spPr>
        <a:xfrm>
          <a:off x="2019300" y="5697946"/>
          <a:ext cx="889000" cy="16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113937</xdr:rowOff>
    </xdr:from>
    <xdr:to>
      <xdr:col>4</xdr:col>
      <xdr:colOff>206375</xdr:colOff>
      <xdr:row>35</xdr:row>
      <xdr:rowOff>44087</xdr:rowOff>
    </xdr:to>
    <xdr:sp macro="" textlink="">
      <xdr:nvSpPr>
        <xdr:cNvPr id="70" name="フローチャート : 判断 69"/>
        <xdr:cNvSpPr/>
      </xdr:nvSpPr>
      <xdr:spPr>
        <a:xfrm>
          <a:off x="2857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35214</xdr:rowOff>
    </xdr:from>
    <xdr:ext cx="469744" cy="259045"/>
    <xdr:sp macro="" textlink="">
      <xdr:nvSpPr>
        <xdr:cNvPr id="71" name="テキスト ボックス 70"/>
        <xdr:cNvSpPr txBox="1"/>
      </xdr:nvSpPr>
      <xdr:spPr>
        <a:xfrm>
          <a:off x="2673427" y="60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88537</xdr:rowOff>
    </xdr:from>
    <xdr:to>
      <xdr:col>2</xdr:col>
      <xdr:colOff>638175</xdr:colOff>
      <xdr:row>33</xdr:row>
      <xdr:rowOff>40096</xdr:rowOff>
    </xdr:to>
    <xdr:cxnSp macro="">
      <xdr:nvCxnSpPr>
        <xdr:cNvPr id="72" name="直線コネクタ 71"/>
        <xdr:cNvCxnSpPr/>
      </xdr:nvCxnSpPr>
      <xdr:spPr>
        <a:xfrm>
          <a:off x="1130300" y="5574937"/>
          <a:ext cx="889000" cy="12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132443</xdr:rowOff>
    </xdr:from>
    <xdr:to>
      <xdr:col>3</xdr:col>
      <xdr:colOff>3175</xdr:colOff>
      <xdr:row>35</xdr:row>
      <xdr:rowOff>62593</xdr:rowOff>
    </xdr:to>
    <xdr:sp macro="" textlink="">
      <xdr:nvSpPr>
        <xdr:cNvPr id="73" name="フローチャート : 判断 72"/>
        <xdr:cNvSpPr/>
      </xdr:nvSpPr>
      <xdr:spPr>
        <a:xfrm>
          <a:off x="1968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53720</xdr:rowOff>
    </xdr:from>
    <xdr:ext cx="469744" cy="259045"/>
    <xdr:sp macro="" textlink="">
      <xdr:nvSpPr>
        <xdr:cNvPr id="74" name="テキスト ボックス 73"/>
        <xdr:cNvSpPr txBox="1"/>
      </xdr:nvSpPr>
      <xdr:spPr>
        <a:xfrm>
          <a:off x="1784427"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168910</xdr:rowOff>
    </xdr:from>
    <xdr:to>
      <xdr:col>1</xdr:col>
      <xdr:colOff>485775</xdr:colOff>
      <xdr:row>34</xdr:row>
      <xdr:rowOff>99060</xdr:rowOff>
    </xdr:to>
    <xdr:sp macro="" textlink="">
      <xdr:nvSpPr>
        <xdr:cNvPr id="75" name="フローチャート : 判断 74"/>
        <xdr:cNvSpPr/>
      </xdr:nvSpPr>
      <xdr:spPr>
        <a:xfrm>
          <a:off x="1079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90187</xdr:rowOff>
    </xdr:from>
    <xdr:ext cx="469744" cy="259045"/>
    <xdr:sp macro="" textlink="">
      <xdr:nvSpPr>
        <xdr:cNvPr id="76" name="テキスト ボックス 75"/>
        <xdr:cNvSpPr txBox="1"/>
      </xdr:nvSpPr>
      <xdr:spPr>
        <a:xfrm>
          <a:off x="895427" y="59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9434</xdr:rowOff>
    </xdr:from>
    <xdr:to>
      <xdr:col>6</xdr:col>
      <xdr:colOff>561975</xdr:colOff>
      <xdr:row>34</xdr:row>
      <xdr:rowOff>111034</xdr:rowOff>
    </xdr:to>
    <xdr:sp macro="" textlink="">
      <xdr:nvSpPr>
        <xdr:cNvPr id="82" name="円/楕円 81"/>
        <xdr:cNvSpPr/>
      </xdr:nvSpPr>
      <xdr:spPr>
        <a:xfrm>
          <a:off x="4584700" y="58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32311</xdr:rowOff>
    </xdr:from>
    <xdr:ext cx="469744" cy="259045"/>
    <xdr:sp macro="" textlink="">
      <xdr:nvSpPr>
        <xdr:cNvPr id="83" name="議会費該当値テキスト"/>
        <xdr:cNvSpPr txBox="1"/>
      </xdr:nvSpPr>
      <xdr:spPr>
        <a:xfrm>
          <a:off x="4686300" y="569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22497</xdr:rowOff>
    </xdr:from>
    <xdr:to>
      <xdr:col>5</xdr:col>
      <xdr:colOff>409575</xdr:colOff>
      <xdr:row>34</xdr:row>
      <xdr:rowOff>124097</xdr:rowOff>
    </xdr:to>
    <xdr:sp macro="" textlink="">
      <xdr:nvSpPr>
        <xdr:cNvPr id="84" name="円/楕円 83"/>
        <xdr:cNvSpPr/>
      </xdr:nvSpPr>
      <xdr:spPr>
        <a:xfrm>
          <a:off x="3746500" y="585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140624</xdr:rowOff>
    </xdr:from>
    <xdr:ext cx="469744" cy="259045"/>
    <xdr:sp macro="" textlink="">
      <xdr:nvSpPr>
        <xdr:cNvPr id="85" name="テキスト ボックス 84"/>
        <xdr:cNvSpPr txBox="1"/>
      </xdr:nvSpPr>
      <xdr:spPr>
        <a:xfrm>
          <a:off x="3562427" y="562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154758</xdr:rowOff>
    </xdr:from>
    <xdr:to>
      <xdr:col>4</xdr:col>
      <xdr:colOff>206375</xdr:colOff>
      <xdr:row>34</xdr:row>
      <xdr:rowOff>84908</xdr:rowOff>
    </xdr:to>
    <xdr:sp macro="" textlink="">
      <xdr:nvSpPr>
        <xdr:cNvPr id="86" name="円/楕円 85"/>
        <xdr:cNvSpPr/>
      </xdr:nvSpPr>
      <xdr:spPr>
        <a:xfrm>
          <a:off x="2857500" y="58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101435</xdr:rowOff>
    </xdr:from>
    <xdr:ext cx="469744" cy="259045"/>
    <xdr:sp macro="" textlink="">
      <xdr:nvSpPr>
        <xdr:cNvPr id="87" name="テキスト ボックス 86"/>
        <xdr:cNvSpPr txBox="1"/>
      </xdr:nvSpPr>
      <xdr:spPr>
        <a:xfrm>
          <a:off x="2673427" y="558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2,347</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160746</xdr:rowOff>
    </xdr:from>
    <xdr:to>
      <xdr:col>3</xdr:col>
      <xdr:colOff>3175</xdr:colOff>
      <xdr:row>33</xdr:row>
      <xdr:rowOff>90896</xdr:rowOff>
    </xdr:to>
    <xdr:sp macro="" textlink="">
      <xdr:nvSpPr>
        <xdr:cNvPr id="88" name="円/楕円 87"/>
        <xdr:cNvSpPr/>
      </xdr:nvSpPr>
      <xdr:spPr>
        <a:xfrm>
          <a:off x="1968500" y="56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107423</xdr:rowOff>
    </xdr:from>
    <xdr:ext cx="469744" cy="259045"/>
    <xdr:sp macro="" textlink="">
      <xdr:nvSpPr>
        <xdr:cNvPr id="89" name="テキスト ボックス 88"/>
        <xdr:cNvSpPr txBox="1"/>
      </xdr:nvSpPr>
      <xdr:spPr>
        <a:xfrm>
          <a:off x="1784427" y="54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2,499</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37737</xdr:rowOff>
    </xdr:from>
    <xdr:to>
      <xdr:col>1</xdr:col>
      <xdr:colOff>485775</xdr:colOff>
      <xdr:row>32</xdr:row>
      <xdr:rowOff>139337</xdr:rowOff>
    </xdr:to>
    <xdr:sp macro="" textlink="">
      <xdr:nvSpPr>
        <xdr:cNvPr id="90" name="円/楕円 89"/>
        <xdr:cNvSpPr/>
      </xdr:nvSpPr>
      <xdr:spPr>
        <a:xfrm>
          <a:off x="1079500" y="552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155864</xdr:rowOff>
    </xdr:from>
    <xdr:ext cx="469744" cy="259045"/>
    <xdr:sp macro="" textlink="">
      <xdr:nvSpPr>
        <xdr:cNvPr id="91" name="テキスト ボックス 90"/>
        <xdr:cNvSpPr txBox="1"/>
      </xdr:nvSpPr>
      <xdr:spPr>
        <a:xfrm>
          <a:off x="895427" y="529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33896</xdr:rowOff>
    </xdr:from>
    <xdr:to>
      <xdr:col>6</xdr:col>
      <xdr:colOff>510540</xdr:colOff>
      <xdr:row>58</xdr:row>
      <xdr:rowOff>138824</xdr:rowOff>
    </xdr:to>
    <xdr:cxnSp macro="">
      <xdr:nvCxnSpPr>
        <xdr:cNvPr id="116" name="直線コネクタ 115"/>
        <xdr:cNvCxnSpPr/>
      </xdr:nvCxnSpPr>
      <xdr:spPr>
        <a:xfrm flipV="1">
          <a:off x="4633595" y="8606396"/>
          <a:ext cx="1270" cy="147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142651</xdr:rowOff>
    </xdr:from>
    <xdr:ext cx="534377" cy="259045"/>
    <xdr:sp macro="" textlink="">
      <xdr:nvSpPr>
        <xdr:cNvPr id="117" name="総務費最小値テキスト"/>
        <xdr:cNvSpPr txBox="1"/>
      </xdr:nvSpPr>
      <xdr:spPr>
        <a:xfrm>
          <a:off x="4686300" y="100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24,046</a:t>
          </a:r>
          <a:endParaRPr kumimoji="1" lang="ja-JP" altLang="en-US" sz="1000" b="1">
            <a:latin typeface="ＭＳ Ｐゴシック"/>
          </a:endParaRPr>
        </a:p>
      </xdr:txBody>
    </xdr:sp>
    <xdr:clientData/>
  </xdr:oneCellAnchor>
  <xdr:twoCellAnchor>
    <xdr:from>
      <xdr:col>6</xdr:col>
      <xdr:colOff>422275</xdr:colOff>
      <xdr:row>58</xdr:row>
      <xdr:rowOff>138824</xdr:rowOff>
    </xdr:from>
    <xdr:to>
      <xdr:col>6</xdr:col>
      <xdr:colOff>600075</xdr:colOff>
      <xdr:row>58</xdr:row>
      <xdr:rowOff>138824</xdr:rowOff>
    </xdr:to>
    <xdr:cxnSp macro="">
      <xdr:nvCxnSpPr>
        <xdr:cNvPr id="118" name="直線コネクタ 117"/>
        <xdr:cNvCxnSpPr/>
      </xdr:nvCxnSpPr>
      <xdr:spPr>
        <a:xfrm>
          <a:off x="4546600" y="1008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152023</xdr:rowOff>
    </xdr:from>
    <xdr:ext cx="599010" cy="259045"/>
    <xdr:sp macro="" textlink="">
      <xdr:nvSpPr>
        <xdr:cNvPr id="119" name="総務費最大値テキスト"/>
        <xdr:cNvSpPr txBox="1"/>
      </xdr:nvSpPr>
      <xdr:spPr>
        <a:xfrm>
          <a:off x="4686300" y="838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101,554</a:t>
          </a:r>
          <a:endParaRPr kumimoji="1" lang="ja-JP" altLang="en-US" sz="1000" b="1">
            <a:latin typeface="ＭＳ Ｐゴシック"/>
          </a:endParaRPr>
        </a:p>
      </xdr:txBody>
    </xdr:sp>
    <xdr:clientData/>
  </xdr:oneCellAnchor>
  <xdr:twoCellAnchor>
    <xdr:from>
      <xdr:col>6</xdr:col>
      <xdr:colOff>422275</xdr:colOff>
      <xdr:row>50</xdr:row>
      <xdr:rowOff>33896</xdr:rowOff>
    </xdr:from>
    <xdr:to>
      <xdr:col>6</xdr:col>
      <xdr:colOff>600075</xdr:colOff>
      <xdr:row>50</xdr:row>
      <xdr:rowOff>33896</xdr:rowOff>
    </xdr:to>
    <xdr:cxnSp macro="">
      <xdr:nvCxnSpPr>
        <xdr:cNvPr id="120" name="直線コネクタ 119"/>
        <xdr:cNvCxnSpPr/>
      </xdr:nvCxnSpPr>
      <xdr:spPr>
        <a:xfrm>
          <a:off x="4546600" y="86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32772</xdr:rowOff>
    </xdr:from>
    <xdr:to>
      <xdr:col>6</xdr:col>
      <xdr:colOff>511175</xdr:colOff>
      <xdr:row>58</xdr:row>
      <xdr:rowOff>3835</xdr:rowOff>
    </xdr:to>
    <xdr:cxnSp macro="">
      <xdr:nvCxnSpPr>
        <xdr:cNvPr id="121" name="直線コネクタ 120"/>
        <xdr:cNvCxnSpPr/>
      </xdr:nvCxnSpPr>
      <xdr:spPr>
        <a:xfrm>
          <a:off x="3797300" y="9805422"/>
          <a:ext cx="838200" cy="14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2544</xdr:rowOff>
    </xdr:from>
    <xdr:ext cx="534377" cy="259045"/>
    <xdr:sp macro="" textlink="">
      <xdr:nvSpPr>
        <xdr:cNvPr id="122" name="総務費平均値テキスト"/>
        <xdr:cNvSpPr txBox="1"/>
      </xdr:nvSpPr>
      <xdr:spPr>
        <a:xfrm>
          <a:off x="4686300" y="960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38,734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151117</xdr:rowOff>
    </xdr:from>
    <xdr:to>
      <xdr:col>6</xdr:col>
      <xdr:colOff>561975</xdr:colOff>
      <xdr:row>57</xdr:row>
      <xdr:rowOff>81267</xdr:rowOff>
    </xdr:to>
    <xdr:sp macro="" textlink="">
      <xdr:nvSpPr>
        <xdr:cNvPr id="123" name="フローチャート : 判断 122"/>
        <xdr:cNvSpPr/>
      </xdr:nvSpPr>
      <xdr:spPr>
        <a:xfrm>
          <a:off x="45847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32772</xdr:rowOff>
    </xdr:from>
    <xdr:to>
      <xdr:col>5</xdr:col>
      <xdr:colOff>358775</xdr:colOff>
      <xdr:row>57</xdr:row>
      <xdr:rowOff>78474</xdr:rowOff>
    </xdr:to>
    <xdr:cxnSp macro="">
      <xdr:nvCxnSpPr>
        <xdr:cNvPr id="124" name="直線コネクタ 123"/>
        <xdr:cNvCxnSpPr/>
      </xdr:nvCxnSpPr>
      <xdr:spPr>
        <a:xfrm flipV="1">
          <a:off x="2908300" y="9805422"/>
          <a:ext cx="889000" cy="4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169291</xdr:rowOff>
    </xdr:from>
    <xdr:to>
      <xdr:col>5</xdr:col>
      <xdr:colOff>409575</xdr:colOff>
      <xdr:row>57</xdr:row>
      <xdr:rowOff>99441</xdr:rowOff>
    </xdr:to>
    <xdr:sp macro="" textlink="">
      <xdr:nvSpPr>
        <xdr:cNvPr id="125" name="フローチャート : 判断 124"/>
        <xdr:cNvSpPr/>
      </xdr:nvSpPr>
      <xdr:spPr>
        <a:xfrm>
          <a:off x="3746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90568</xdr:rowOff>
    </xdr:from>
    <xdr:ext cx="534377" cy="259045"/>
    <xdr:sp macro="" textlink="">
      <xdr:nvSpPr>
        <xdr:cNvPr id="126" name="テキスト ボックス 125"/>
        <xdr:cNvSpPr txBox="1"/>
      </xdr:nvSpPr>
      <xdr:spPr>
        <a:xfrm>
          <a:off x="3530111" y="986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37,780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78474</xdr:rowOff>
    </xdr:from>
    <xdr:to>
      <xdr:col>4</xdr:col>
      <xdr:colOff>155575</xdr:colOff>
      <xdr:row>57</xdr:row>
      <xdr:rowOff>118345</xdr:rowOff>
    </xdr:to>
    <xdr:cxnSp macro="">
      <xdr:nvCxnSpPr>
        <xdr:cNvPr id="127" name="直線コネクタ 126"/>
        <xdr:cNvCxnSpPr/>
      </xdr:nvCxnSpPr>
      <xdr:spPr>
        <a:xfrm flipV="1">
          <a:off x="2019300" y="9851124"/>
          <a:ext cx="889000" cy="3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146565</xdr:rowOff>
    </xdr:from>
    <xdr:to>
      <xdr:col>4</xdr:col>
      <xdr:colOff>206375</xdr:colOff>
      <xdr:row>57</xdr:row>
      <xdr:rowOff>76715</xdr:rowOff>
    </xdr:to>
    <xdr:sp macro="" textlink="">
      <xdr:nvSpPr>
        <xdr:cNvPr id="128" name="フローチャート : 判断 127"/>
        <xdr:cNvSpPr/>
      </xdr:nvSpPr>
      <xdr:spPr>
        <a:xfrm>
          <a:off x="2857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93242</xdr:rowOff>
    </xdr:from>
    <xdr:ext cx="534377" cy="259045"/>
    <xdr:sp macro="" textlink="">
      <xdr:nvSpPr>
        <xdr:cNvPr id="129" name="テキスト ボックス 128"/>
        <xdr:cNvSpPr txBox="1"/>
      </xdr:nvSpPr>
      <xdr:spPr>
        <a:xfrm>
          <a:off x="2641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118345</xdr:rowOff>
    </xdr:from>
    <xdr:to>
      <xdr:col>2</xdr:col>
      <xdr:colOff>638175</xdr:colOff>
      <xdr:row>57</xdr:row>
      <xdr:rowOff>160083</xdr:rowOff>
    </xdr:to>
    <xdr:cxnSp macro="">
      <xdr:nvCxnSpPr>
        <xdr:cNvPr id="130" name="直線コネクタ 129"/>
        <xdr:cNvCxnSpPr/>
      </xdr:nvCxnSpPr>
      <xdr:spPr>
        <a:xfrm flipV="1">
          <a:off x="1130300" y="9890995"/>
          <a:ext cx="889000" cy="4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140812</xdr:rowOff>
    </xdr:from>
    <xdr:to>
      <xdr:col>3</xdr:col>
      <xdr:colOff>3175</xdr:colOff>
      <xdr:row>56</xdr:row>
      <xdr:rowOff>70962</xdr:rowOff>
    </xdr:to>
    <xdr:sp macro="" textlink="">
      <xdr:nvSpPr>
        <xdr:cNvPr id="131" name="フローチャート : 判断 130"/>
        <xdr:cNvSpPr/>
      </xdr:nvSpPr>
      <xdr:spPr>
        <a:xfrm>
          <a:off x="1968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87489</xdr:rowOff>
    </xdr:from>
    <xdr:ext cx="534377" cy="259045"/>
    <xdr:sp macro="" textlink="">
      <xdr:nvSpPr>
        <xdr:cNvPr id="132" name="テキスト ボックス 131"/>
        <xdr:cNvSpPr txBox="1"/>
      </xdr:nvSpPr>
      <xdr:spPr>
        <a:xfrm>
          <a:off x="1752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51771</xdr:rowOff>
    </xdr:from>
    <xdr:to>
      <xdr:col>1</xdr:col>
      <xdr:colOff>485775</xdr:colOff>
      <xdr:row>55</xdr:row>
      <xdr:rowOff>153371</xdr:rowOff>
    </xdr:to>
    <xdr:sp macro="" textlink="">
      <xdr:nvSpPr>
        <xdr:cNvPr id="133" name="フローチャート : 判断 132"/>
        <xdr:cNvSpPr/>
      </xdr:nvSpPr>
      <xdr:spPr>
        <a:xfrm>
          <a:off x="1079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169898</xdr:rowOff>
    </xdr:from>
    <xdr:ext cx="534377" cy="259045"/>
    <xdr:sp macro="" textlink="">
      <xdr:nvSpPr>
        <xdr:cNvPr id="134" name="テキスト ボックス 133"/>
        <xdr:cNvSpPr txBox="1"/>
      </xdr:nvSpPr>
      <xdr:spPr>
        <a:xfrm>
          <a:off x="863111" y="9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124485</xdr:rowOff>
    </xdr:from>
    <xdr:to>
      <xdr:col>6</xdr:col>
      <xdr:colOff>561975</xdr:colOff>
      <xdr:row>58</xdr:row>
      <xdr:rowOff>54635</xdr:rowOff>
    </xdr:to>
    <xdr:sp macro="" textlink="">
      <xdr:nvSpPr>
        <xdr:cNvPr id="140" name="円/楕円 139"/>
        <xdr:cNvSpPr/>
      </xdr:nvSpPr>
      <xdr:spPr>
        <a:xfrm>
          <a:off x="4584700" y="98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102912</xdr:rowOff>
    </xdr:from>
    <xdr:ext cx="534377" cy="259045"/>
    <xdr:sp macro="" textlink="">
      <xdr:nvSpPr>
        <xdr:cNvPr id="141" name="総務費該当値テキスト"/>
        <xdr:cNvSpPr txBox="1"/>
      </xdr:nvSpPr>
      <xdr:spPr>
        <a:xfrm>
          <a:off x="4686300" y="987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31,132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153422</xdr:rowOff>
    </xdr:from>
    <xdr:to>
      <xdr:col>5</xdr:col>
      <xdr:colOff>409575</xdr:colOff>
      <xdr:row>57</xdr:row>
      <xdr:rowOff>83572</xdr:rowOff>
    </xdr:to>
    <xdr:sp macro="" textlink="">
      <xdr:nvSpPr>
        <xdr:cNvPr id="142" name="円/楕円 141"/>
        <xdr:cNvSpPr/>
      </xdr:nvSpPr>
      <xdr:spPr>
        <a:xfrm>
          <a:off x="3746500" y="97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100099</xdr:rowOff>
    </xdr:from>
    <xdr:ext cx="534377" cy="259045"/>
    <xdr:sp macro="" textlink="">
      <xdr:nvSpPr>
        <xdr:cNvPr id="143" name="テキスト ボックス 142"/>
        <xdr:cNvSpPr txBox="1"/>
      </xdr:nvSpPr>
      <xdr:spPr>
        <a:xfrm>
          <a:off x="3530111" y="952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38,613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27674</xdr:rowOff>
    </xdr:from>
    <xdr:to>
      <xdr:col>4</xdr:col>
      <xdr:colOff>206375</xdr:colOff>
      <xdr:row>57</xdr:row>
      <xdr:rowOff>129274</xdr:rowOff>
    </xdr:to>
    <xdr:sp macro="" textlink="">
      <xdr:nvSpPr>
        <xdr:cNvPr id="144" name="円/楕円 143"/>
        <xdr:cNvSpPr/>
      </xdr:nvSpPr>
      <xdr:spPr>
        <a:xfrm>
          <a:off x="2857500" y="980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120401</xdr:rowOff>
    </xdr:from>
    <xdr:ext cx="534377" cy="259045"/>
    <xdr:sp macro="" textlink="">
      <xdr:nvSpPr>
        <xdr:cNvPr id="145" name="テキスト ボックス 144"/>
        <xdr:cNvSpPr txBox="1"/>
      </xdr:nvSpPr>
      <xdr:spPr>
        <a:xfrm>
          <a:off x="2641111" y="989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67545</xdr:rowOff>
    </xdr:from>
    <xdr:to>
      <xdr:col>3</xdr:col>
      <xdr:colOff>3175</xdr:colOff>
      <xdr:row>57</xdr:row>
      <xdr:rowOff>169145</xdr:rowOff>
    </xdr:to>
    <xdr:sp macro="" textlink="">
      <xdr:nvSpPr>
        <xdr:cNvPr id="146" name="円/楕円 145"/>
        <xdr:cNvSpPr/>
      </xdr:nvSpPr>
      <xdr:spPr>
        <a:xfrm>
          <a:off x="1968500" y="98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160272</xdr:rowOff>
    </xdr:from>
    <xdr:ext cx="534377" cy="259045"/>
    <xdr:sp macro="" textlink="">
      <xdr:nvSpPr>
        <xdr:cNvPr id="147" name="テキスト ボックス 146"/>
        <xdr:cNvSpPr txBox="1"/>
      </xdr:nvSpPr>
      <xdr:spPr>
        <a:xfrm>
          <a:off x="1752111" y="993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34,121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109283</xdr:rowOff>
    </xdr:from>
    <xdr:to>
      <xdr:col>1</xdr:col>
      <xdr:colOff>485775</xdr:colOff>
      <xdr:row>58</xdr:row>
      <xdr:rowOff>39433</xdr:rowOff>
    </xdr:to>
    <xdr:sp macro="" textlink="">
      <xdr:nvSpPr>
        <xdr:cNvPr id="148" name="円/楕円 147"/>
        <xdr:cNvSpPr/>
      </xdr:nvSpPr>
      <xdr:spPr>
        <a:xfrm>
          <a:off x="1079500" y="988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30560</xdr:rowOff>
    </xdr:from>
    <xdr:ext cx="534377" cy="259045"/>
    <xdr:sp macro="" textlink="">
      <xdr:nvSpPr>
        <xdr:cNvPr id="149" name="テキスト ボックス 148"/>
        <xdr:cNvSpPr txBox="1"/>
      </xdr:nvSpPr>
      <xdr:spPr>
        <a:xfrm>
          <a:off x="863111" y="997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5932</xdr:rowOff>
    </xdr:from>
    <xdr:to>
      <xdr:col>6</xdr:col>
      <xdr:colOff>510540</xdr:colOff>
      <xdr:row>78</xdr:row>
      <xdr:rowOff>107037</xdr:rowOff>
    </xdr:to>
    <xdr:cxnSp macro="">
      <xdr:nvCxnSpPr>
        <xdr:cNvPr id="172" name="直線コネクタ 171"/>
        <xdr:cNvCxnSpPr/>
      </xdr:nvCxnSpPr>
      <xdr:spPr>
        <a:xfrm flipV="1">
          <a:off x="4633595" y="12007432"/>
          <a:ext cx="1270" cy="147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110864</xdr:rowOff>
    </xdr:from>
    <xdr:ext cx="599010" cy="259045"/>
    <xdr:sp macro="" textlink="">
      <xdr:nvSpPr>
        <xdr:cNvPr id="173" name="民生費最小値テキスト"/>
        <xdr:cNvSpPr txBox="1"/>
      </xdr:nvSpPr>
      <xdr:spPr>
        <a:xfrm>
          <a:off x="4686300" y="1348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107,144</a:t>
          </a:r>
          <a:endParaRPr kumimoji="1" lang="ja-JP" altLang="en-US" sz="1000" b="1">
            <a:latin typeface="ＭＳ Ｐゴシック"/>
          </a:endParaRPr>
        </a:p>
      </xdr:txBody>
    </xdr:sp>
    <xdr:clientData/>
  </xdr:oneCellAnchor>
  <xdr:twoCellAnchor>
    <xdr:from>
      <xdr:col>6</xdr:col>
      <xdr:colOff>422275</xdr:colOff>
      <xdr:row>78</xdr:row>
      <xdr:rowOff>107037</xdr:rowOff>
    </xdr:from>
    <xdr:to>
      <xdr:col>6</xdr:col>
      <xdr:colOff>600075</xdr:colOff>
      <xdr:row>78</xdr:row>
      <xdr:rowOff>107037</xdr:rowOff>
    </xdr:to>
    <xdr:cxnSp macro="">
      <xdr:nvCxnSpPr>
        <xdr:cNvPr id="174" name="直線コネクタ 173"/>
        <xdr:cNvCxnSpPr/>
      </xdr:nvCxnSpPr>
      <xdr:spPr>
        <a:xfrm>
          <a:off x="4546600" y="134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124059</xdr:rowOff>
    </xdr:from>
    <xdr:ext cx="599010" cy="259045"/>
    <xdr:sp macro="" textlink="">
      <xdr:nvSpPr>
        <xdr:cNvPr id="175" name="民生費最大値テキスト"/>
        <xdr:cNvSpPr txBox="1"/>
      </xdr:nvSpPr>
      <xdr:spPr>
        <a:xfrm>
          <a:off x="4686300" y="1178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429,258</a:t>
          </a:r>
          <a:endParaRPr kumimoji="1" lang="ja-JP" altLang="en-US" sz="1000" b="1">
            <a:latin typeface="ＭＳ Ｐゴシック"/>
          </a:endParaRPr>
        </a:p>
      </xdr:txBody>
    </xdr:sp>
    <xdr:clientData/>
  </xdr:oneCellAnchor>
  <xdr:twoCellAnchor>
    <xdr:from>
      <xdr:col>6</xdr:col>
      <xdr:colOff>422275</xdr:colOff>
      <xdr:row>70</xdr:row>
      <xdr:rowOff>5932</xdr:rowOff>
    </xdr:from>
    <xdr:to>
      <xdr:col>6</xdr:col>
      <xdr:colOff>600075</xdr:colOff>
      <xdr:row>70</xdr:row>
      <xdr:rowOff>5932</xdr:rowOff>
    </xdr:to>
    <xdr:cxnSp macro="">
      <xdr:nvCxnSpPr>
        <xdr:cNvPr id="176" name="直線コネクタ 175"/>
        <xdr:cNvCxnSpPr/>
      </xdr:nvCxnSpPr>
      <xdr:spPr>
        <a:xfrm>
          <a:off x="4546600" y="1200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35770</xdr:rowOff>
    </xdr:from>
    <xdr:to>
      <xdr:col>6</xdr:col>
      <xdr:colOff>511175</xdr:colOff>
      <xdr:row>78</xdr:row>
      <xdr:rowOff>47231</xdr:rowOff>
    </xdr:to>
    <xdr:cxnSp macro="">
      <xdr:nvCxnSpPr>
        <xdr:cNvPr id="177" name="直線コネクタ 176"/>
        <xdr:cNvCxnSpPr/>
      </xdr:nvCxnSpPr>
      <xdr:spPr>
        <a:xfrm flipV="1">
          <a:off x="3797300" y="13408870"/>
          <a:ext cx="838200" cy="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11134</xdr:rowOff>
    </xdr:from>
    <xdr:ext cx="599010" cy="259045"/>
    <xdr:sp macro="" textlink="">
      <xdr:nvSpPr>
        <xdr:cNvPr id="178" name="民生費平均値テキスト"/>
        <xdr:cNvSpPr txBox="1"/>
      </xdr:nvSpPr>
      <xdr:spPr>
        <a:xfrm>
          <a:off x="4686300" y="13041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159,513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159707</xdr:rowOff>
    </xdr:from>
    <xdr:to>
      <xdr:col>6</xdr:col>
      <xdr:colOff>561975</xdr:colOff>
      <xdr:row>77</xdr:row>
      <xdr:rowOff>89857</xdr:rowOff>
    </xdr:to>
    <xdr:sp macro="" textlink="">
      <xdr:nvSpPr>
        <xdr:cNvPr id="179" name="フローチャート : 判断 178"/>
        <xdr:cNvSpPr/>
      </xdr:nvSpPr>
      <xdr:spPr>
        <a:xfrm>
          <a:off x="4584700" y="131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47231</xdr:rowOff>
    </xdr:from>
    <xdr:to>
      <xdr:col>5</xdr:col>
      <xdr:colOff>358775</xdr:colOff>
      <xdr:row>78</xdr:row>
      <xdr:rowOff>75586</xdr:rowOff>
    </xdr:to>
    <xdr:cxnSp macro="">
      <xdr:nvCxnSpPr>
        <xdr:cNvPr id="180" name="直線コネクタ 179"/>
        <xdr:cNvCxnSpPr/>
      </xdr:nvCxnSpPr>
      <xdr:spPr>
        <a:xfrm flipV="1">
          <a:off x="2908300" y="13420331"/>
          <a:ext cx="889000" cy="2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29528</xdr:rowOff>
    </xdr:from>
    <xdr:to>
      <xdr:col>5</xdr:col>
      <xdr:colOff>409575</xdr:colOff>
      <xdr:row>77</xdr:row>
      <xdr:rowOff>131128</xdr:rowOff>
    </xdr:to>
    <xdr:sp macro="" textlink="">
      <xdr:nvSpPr>
        <xdr:cNvPr id="181" name="フローチャート : 判断 180"/>
        <xdr:cNvSpPr/>
      </xdr:nvSpPr>
      <xdr:spPr>
        <a:xfrm>
          <a:off x="37465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147655</xdr:rowOff>
    </xdr:from>
    <xdr:ext cx="599010" cy="259045"/>
    <xdr:sp macro="" textlink="">
      <xdr:nvSpPr>
        <xdr:cNvPr id="182" name="テキスト ボックス 181"/>
        <xdr:cNvSpPr txBox="1"/>
      </xdr:nvSpPr>
      <xdr:spPr>
        <a:xfrm>
          <a:off x="3497794" y="1300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150,486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75586</xdr:rowOff>
    </xdr:from>
    <xdr:to>
      <xdr:col>4</xdr:col>
      <xdr:colOff>155575</xdr:colOff>
      <xdr:row>78</xdr:row>
      <xdr:rowOff>105730</xdr:rowOff>
    </xdr:to>
    <xdr:cxnSp macro="">
      <xdr:nvCxnSpPr>
        <xdr:cNvPr id="183" name="直線コネクタ 182"/>
        <xdr:cNvCxnSpPr/>
      </xdr:nvCxnSpPr>
      <xdr:spPr>
        <a:xfrm flipV="1">
          <a:off x="2019300" y="13448686"/>
          <a:ext cx="889000" cy="3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35737</xdr:rowOff>
    </xdr:from>
    <xdr:to>
      <xdr:col>4</xdr:col>
      <xdr:colOff>206375</xdr:colOff>
      <xdr:row>77</xdr:row>
      <xdr:rowOff>137337</xdr:rowOff>
    </xdr:to>
    <xdr:sp macro="" textlink="">
      <xdr:nvSpPr>
        <xdr:cNvPr id="184" name="フローチャート : 判断 183"/>
        <xdr:cNvSpPr/>
      </xdr:nvSpPr>
      <xdr:spPr>
        <a:xfrm>
          <a:off x="2857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153864</xdr:rowOff>
    </xdr:from>
    <xdr:ext cx="599010" cy="259045"/>
    <xdr:sp macro="" textlink="">
      <xdr:nvSpPr>
        <xdr:cNvPr id="185" name="テキスト ボックス 184"/>
        <xdr:cNvSpPr txBox="1"/>
      </xdr:nvSpPr>
      <xdr:spPr>
        <a:xfrm>
          <a:off x="2608794" y="1301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105730</xdr:rowOff>
    </xdr:from>
    <xdr:to>
      <xdr:col>2</xdr:col>
      <xdr:colOff>638175</xdr:colOff>
      <xdr:row>78</xdr:row>
      <xdr:rowOff>106246</xdr:rowOff>
    </xdr:to>
    <xdr:cxnSp macro="">
      <xdr:nvCxnSpPr>
        <xdr:cNvPr id="186" name="直線コネクタ 185"/>
        <xdr:cNvCxnSpPr/>
      </xdr:nvCxnSpPr>
      <xdr:spPr>
        <a:xfrm flipV="1">
          <a:off x="1130300" y="13478830"/>
          <a:ext cx="8890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61578</xdr:rowOff>
    </xdr:from>
    <xdr:to>
      <xdr:col>3</xdr:col>
      <xdr:colOff>3175</xdr:colOff>
      <xdr:row>77</xdr:row>
      <xdr:rowOff>163178</xdr:rowOff>
    </xdr:to>
    <xdr:sp macro="" textlink="">
      <xdr:nvSpPr>
        <xdr:cNvPr id="187" name="フローチャート : 判断 186"/>
        <xdr:cNvSpPr/>
      </xdr:nvSpPr>
      <xdr:spPr>
        <a:xfrm>
          <a:off x="1968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8255</xdr:rowOff>
    </xdr:from>
    <xdr:ext cx="599010" cy="259045"/>
    <xdr:sp macro="" textlink="">
      <xdr:nvSpPr>
        <xdr:cNvPr id="188" name="テキスト ボックス 187"/>
        <xdr:cNvSpPr txBox="1"/>
      </xdr:nvSpPr>
      <xdr:spPr>
        <a:xfrm>
          <a:off x="1719794" y="1303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77434</xdr:rowOff>
    </xdr:from>
    <xdr:to>
      <xdr:col>1</xdr:col>
      <xdr:colOff>485775</xdr:colOff>
      <xdr:row>78</xdr:row>
      <xdr:rowOff>7584</xdr:rowOff>
    </xdr:to>
    <xdr:sp macro="" textlink="">
      <xdr:nvSpPr>
        <xdr:cNvPr id="189" name="フローチャート : 判断 188"/>
        <xdr:cNvSpPr/>
      </xdr:nvSpPr>
      <xdr:spPr>
        <a:xfrm>
          <a:off x="1079500" y="132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24111</xdr:rowOff>
    </xdr:from>
    <xdr:ext cx="599010" cy="259045"/>
    <xdr:sp macro="" textlink="">
      <xdr:nvSpPr>
        <xdr:cNvPr id="190" name="テキスト ボックス 189"/>
        <xdr:cNvSpPr txBox="1"/>
      </xdr:nvSpPr>
      <xdr:spPr>
        <a:xfrm>
          <a:off x="830794" y="1305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156420</xdr:rowOff>
    </xdr:from>
    <xdr:to>
      <xdr:col>6</xdr:col>
      <xdr:colOff>561975</xdr:colOff>
      <xdr:row>78</xdr:row>
      <xdr:rowOff>86570</xdr:rowOff>
    </xdr:to>
    <xdr:sp macro="" textlink="">
      <xdr:nvSpPr>
        <xdr:cNvPr id="196" name="円/楕円 195"/>
        <xdr:cNvSpPr/>
      </xdr:nvSpPr>
      <xdr:spPr>
        <a:xfrm>
          <a:off x="4584700" y="133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71347</xdr:rowOff>
    </xdr:from>
    <xdr:ext cx="599010" cy="259045"/>
    <xdr:sp macro="" textlink="">
      <xdr:nvSpPr>
        <xdr:cNvPr id="197" name="民生費該当値テキスト"/>
        <xdr:cNvSpPr txBox="1"/>
      </xdr:nvSpPr>
      <xdr:spPr>
        <a:xfrm>
          <a:off x="4686300" y="132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122,732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167881</xdr:rowOff>
    </xdr:from>
    <xdr:to>
      <xdr:col>5</xdr:col>
      <xdr:colOff>409575</xdr:colOff>
      <xdr:row>78</xdr:row>
      <xdr:rowOff>98031</xdr:rowOff>
    </xdr:to>
    <xdr:sp macro="" textlink="">
      <xdr:nvSpPr>
        <xdr:cNvPr id="198" name="円/楕円 197"/>
        <xdr:cNvSpPr/>
      </xdr:nvSpPr>
      <xdr:spPr>
        <a:xfrm>
          <a:off x="3746500" y="1336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89158</xdr:rowOff>
    </xdr:from>
    <xdr:ext cx="599010" cy="259045"/>
    <xdr:sp macro="" textlink="">
      <xdr:nvSpPr>
        <xdr:cNvPr id="199" name="テキスト ボックス 198"/>
        <xdr:cNvSpPr txBox="1"/>
      </xdr:nvSpPr>
      <xdr:spPr>
        <a:xfrm>
          <a:off x="3497794" y="1346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120,225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24786</xdr:rowOff>
    </xdr:from>
    <xdr:to>
      <xdr:col>4</xdr:col>
      <xdr:colOff>206375</xdr:colOff>
      <xdr:row>78</xdr:row>
      <xdr:rowOff>126386</xdr:rowOff>
    </xdr:to>
    <xdr:sp macro="" textlink="">
      <xdr:nvSpPr>
        <xdr:cNvPr id="200" name="円/楕円 199"/>
        <xdr:cNvSpPr/>
      </xdr:nvSpPr>
      <xdr:spPr>
        <a:xfrm>
          <a:off x="2857500" y="1339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117513</xdr:rowOff>
    </xdr:from>
    <xdr:ext cx="599010" cy="259045"/>
    <xdr:sp macro="" textlink="">
      <xdr:nvSpPr>
        <xdr:cNvPr id="201" name="テキスト ボックス 200"/>
        <xdr:cNvSpPr txBox="1"/>
      </xdr:nvSpPr>
      <xdr:spPr>
        <a:xfrm>
          <a:off x="2608794" y="1349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114,023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54930</xdr:rowOff>
    </xdr:from>
    <xdr:to>
      <xdr:col>3</xdr:col>
      <xdr:colOff>3175</xdr:colOff>
      <xdr:row>78</xdr:row>
      <xdr:rowOff>156530</xdr:rowOff>
    </xdr:to>
    <xdr:sp macro="" textlink="">
      <xdr:nvSpPr>
        <xdr:cNvPr id="202" name="円/楕円 201"/>
        <xdr:cNvSpPr/>
      </xdr:nvSpPr>
      <xdr:spPr>
        <a:xfrm>
          <a:off x="1968500" y="134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147657</xdr:rowOff>
    </xdr:from>
    <xdr:ext cx="599010" cy="259045"/>
    <xdr:sp macro="" textlink="">
      <xdr:nvSpPr>
        <xdr:cNvPr id="203" name="テキスト ボックス 202"/>
        <xdr:cNvSpPr txBox="1"/>
      </xdr:nvSpPr>
      <xdr:spPr>
        <a:xfrm>
          <a:off x="1719794" y="1352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107,430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55446</xdr:rowOff>
    </xdr:from>
    <xdr:to>
      <xdr:col>1</xdr:col>
      <xdr:colOff>485775</xdr:colOff>
      <xdr:row>78</xdr:row>
      <xdr:rowOff>157046</xdr:rowOff>
    </xdr:to>
    <xdr:sp macro="" textlink="">
      <xdr:nvSpPr>
        <xdr:cNvPr id="204" name="円/楕円 203"/>
        <xdr:cNvSpPr/>
      </xdr:nvSpPr>
      <xdr:spPr>
        <a:xfrm>
          <a:off x="1079500" y="134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148173</xdr:rowOff>
    </xdr:from>
    <xdr:ext cx="599010" cy="259045"/>
    <xdr:sp macro="" textlink="">
      <xdr:nvSpPr>
        <xdr:cNvPr id="205" name="テキスト ボックス 204"/>
        <xdr:cNvSpPr txBox="1"/>
      </xdr:nvSpPr>
      <xdr:spPr>
        <a:xfrm>
          <a:off x="830794" y="135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3569</xdr:rowOff>
    </xdr:from>
    <xdr:to>
      <xdr:col>6</xdr:col>
      <xdr:colOff>510540</xdr:colOff>
      <xdr:row>97</xdr:row>
      <xdr:rowOff>142291</xdr:rowOff>
    </xdr:to>
    <xdr:cxnSp macro="">
      <xdr:nvCxnSpPr>
        <xdr:cNvPr id="230" name="直線コネクタ 229"/>
        <xdr:cNvCxnSpPr/>
      </xdr:nvCxnSpPr>
      <xdr:spPr>
        <a:xfrm flipV="1">
          <a:off x="4633595" y="15605519"/>
          <a:ext cx="1270"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146118</xdr:rowOff>
    </xdr:from>
    <xdr:ext cx="534377" cy="259045"/>
    <xdr:sp macro="" textlink="">
      <xdr:nvSpPr>
        <xdr:cNvPr id="231" name="衛生費最小値テキスト"/>
        <xdr:cNvSpPr txBox="1"/>
      </xdr:nvSpPr>
      <xdr:spPr>
        <a:xfrm>
          <a:off x="4686300" y="167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16,432</a:t>
          </a:r>
          <a:endParaRPr kumimoji="1" lang="ja-JP" altLang="en-US" sz="1000" b="1">
            <a:latin typeface="ＭＳ Ｐゴシック"/>
          </a:endParaRPr>
        </a:p>
      </xdr:txBody>
    </xdr:sp>
    <xdr:clientData/>
  </xdr:oneCellAnchor>
  <xdr:twoCellAnchor>
    <xdr:from>
      <xdr:col>6</xdr:col>
      <xdr:colOff>422275</xdr:colOff>
      <xdr:row>97</xdr:row>
      <xdr:rowOff>142291</xdr:rowOff>
    </xdr:from>
    <xdr:to>
      <xdr:col>6</xdr:col>
      <xdr:colOff>600075</xdr:colOff>
      <xdr:row>97</xdr:row>
      <xdr:rowOff>142291</xdr:rowOff>
    </xdr:to>
    <xdr:cxnSp macro="">
      <xdr:nvCxnSpPr>
        <xdr:cNvPr id="232" name="直線コネクタ 231"/>
        <xdr:cNvCxnSpPr/>
      </xdr:nvCxnSpPr>
      <xdr:spPr>
        <a:xfrm>
          <a:off x="4546600" y="167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121696</xdr:rowOff>
    </xdr:from>
    <xdr:ext cx="534377" cy="259045"/>
    <xdr:sp macro="" textlink="">
      <xdr:nvSpPr>
        <xdr:cNvPr id="233" name="衛生費最大値テキスト"/>
        <xdr:cNvSpPr txBox="1"/>
      </xdr:nvSpPr>
      <xdr:spPr>
        <a:xfrm>
          <a:off x="4686300" y="1538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47,073</a:t>
          </a:r>
          <a:endParaRPr kumimoji="1" lang="ja-JP" altLang="en-US" sz="1000" b="1">
            <a:latin typeface="ＭＳ Ｐゴシック"/>
          </a:endParaRPr>
        </a:p>
      </xdr:txBody>
    </xdr:sp>
    <xdr:clientData/>
  </xdr:oneCellAnchor>
  <xdr:twoCellAnchor>
    <xdr:from>
      <xdr:col>6</xdr:col>
      <xdr:colOff>422275</xdr:colOff>
      <xdr:row>91</xdr:row>
      <xdr:rowOff>3569</xdr:rowOff>
    </xdr:from>
    <xdr:to>
      <xdr:col>6</xdr:col>
      <xdr:colOff>600075</xdr:colOff>
      <xdr:row>91</xdr:row>
      <xdr:rowOff>3569</xdr:rowOff>
    </xdr:to>
    <xdr:cxnSp macro="">
      <xdr:nvCxnSpPr>
        <xdr:cNvPr id="234" name="直線コネクタ 233"/>
        <xdr:cNvCxnSpPr/>
      </xdr:nvCxnSpPr>
      <xdr:spPr>
        <a:xfrm>
          <a:off x="4546600" y="1560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28067</xdr:rowOff>
    </xdr:from>
    <xdr:to>
      <xdr:col>6</xdr:col>
      <xdr:colOff>511175</xdr:colOff>
      <xdr:row>95</xdr:row>
      <xdr:rowOff>167246</xdr:rowOff>
    </xdr:to>
    <xdr:cxnSp macro="">
      <xdr:nvCxnSpPr>
        <xdr:cNvPr id="235" name="直線コネクタ 234"/>
        <xdr:cNvCxnSpPr/>
      </xdr:nvCxnSpPr>
      <xdr:spPr>
        <a:xfrm>
          <a:off x="3797300" y="16315817"/>
          <a:ext cx="838200" cy="13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130218</xdr:rowOff>
    </xdr:from>
    <xdr:ext cx="534377" cy="259045"/>
    <xdr:sp macro="" textlink="">
      <xdr:nvSpPr>
        <xdr:cNvPr id="236" name="衛生費平均値テキスト"/>
        <xdr:cNvSpPr txBox="1"/>
      </xdr:nvSpPr>
      <xdr:spPr>
        <a:xfrm>
          <a:off x="4686300" y="1607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29,516</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107341</xdr:rowOff>
    </xdr:from>
    <xdr:to>
      <xdr:col>6</xdr:col>
      <xdr:colOff>561975</xdr:colOff>
      <xdr:row>95</xdr:row>
      <xdr:rowOff>37491</xdr:rowOff>
    </xdr:to>
    <xdr:sp macro="" textlink="">
      <xdr:nvSpPr>
        <xdr:cNvPr id="237" name="フローチャート : 判断 236"/>
        <xdr:cNvSpPr/>
      </xdr:nvSpPr>
      <xdr:spPr>
        <a:xfrm>
          <a:off x="45847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28067</xdr:rowOff>
    </xdr:from>
    <xdr:to>
      <xdr:col>5</xdr:col>
      <xdr:colOff>358775</xdr:colOff>
      <xdr:row>95</xdr:row>
      <xdr:rowOff>122213</xdr:rowOff>
    </xdr:to>
    <xdr:cxnSp macro="">
      <xdr:nvCxnSpPr>
        <xdr:cNvPr id="238" name="直線コネクタ 237"/>
        <xdr:cNvCxnSpPr/>
      </xdr:nvCxnSpPr>
      <xdr:spPr>
        <a:xfrm flipV="1">
          <a:off x="2908300" y="16315817"/>
          <a:ext cx="889000" cy="9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82575</xdr:rowOff>
    </xdr:from>
    <xdr:to>
      <xdr:col>5</xdr:col>
      <xdr:colOff>409575</xdr:colOff>
      <xdr:row>95</xdr:row>
      <xdr:rowOff>12725</xdr:rowOff>
    </xdr:to>
    <xdr:sp macro="" textlink="">
      <xdr:nvSpPr>
        <xdr:cNvPr id="239" name="フローチャート : 判断 238"/>
        <xdr:cNvSpPr/>
      </xdr:nvSpPr>
      <xdr:spPr>
        <a:xfrm>
          <a:off x="3746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29252</xdr:rowOff>
    </xdr:from>
    <xdr:ext cx="534377" cy="259045"/>
    <xdr:sp macro="" textlink="">
      <xdr:nvSpPr>
        <xdr:cNvPr id="240" name="テキスト ボックス 239"/>
        <xdr:cNvSpPr txBox="1"/>
      </xdr:nvSpPr>
      <xdr:spPr>
        <a:xfrm>
          <a:off x="3530111" y="1597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30,166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122213</xdr:rowOff>
    </xdr:from>
    <xdr:to>
      <xdr:col>4</xdr:col>
      <xdr:colOff>155575</xdr:colOff>
      <xdr:row>96</xdr:row>
      <xdr:rowOff>3417</xdr:rowOff>
    </xdr:to>
    <xdr:cxnSp macro="">
      <xdr:nvCxnSpPr>
        <xdr:cNvPr id="241" name="直線コネクタ 240"/>
        <xdr:cNvCxnSpPr/>
      </xdr:nvCxnSpPr>
      <xdr:spPr>
        <a:xfrm flipV="1">
          <a:off x="2019300" y="16409963"/>
          <a:ext cx="889000" cy="5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70765</xdr:rowOff>
    </xdr:from>
    <xdr:to>
      <xdr:col>4</xdr:col>
      <xdr:colOff>206375</xdr:colOff>
      <xdr:row>95</xdr:row>
      <xdr:rowOff>915</xdr:rowOff>
    </xdr:to>
    <xdr:sp macro="" textlink="">
      <xdr:nvSpPr>
        <xdr:cNvPr id="242" name="フローチャート : 判断 241"/>
        <xdr:cNvSpPr/>
      </xdr:nvSpPr>
      <xdr:spPr>
        <a:xfrm>
          <a:off x="2857500" y="1618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17442</xdr:rowOff>
    </xdr:from>
    <xdr:ext cx="534377" cy="259045"/>
    <xdr:sp macro="" textlink="">
      <xdr:nvSpPr>
        <xdr:cNvPr id="243" name="テキスト ボックス 242"/>
        <xdr:cNvSpPr txBox="1"/>
      </xdr:nvSpPr>
      <xdr:spPr>
        <a:xfrm>
          <a:off x="2641111" y="1596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3417</xdr:rowOff>
    </xdr:from>
    <xdr:to>
      <xdr:col>2</xdr:col>
      <xdr:colOff>638175</xdr:colOff>
      <xdr:row>96</xdr:row>
      <xdr:rowOff>69938</xdr:rowOff>
    </xdr:to>
    <xdr:cxnSp macro="">
      <xdr:nvCxnSpPr>
        <xdr:cNvPr id="244" name="直線コネクタ 243"/>
        <xdr:cNvCxnSpPr/>
      </xdr:nvCxnSpPr>
      <xdr:spPr>
        <a:xfrm flipV="1">
          <a:off x="1130300" y="16462617"/>
          <a:ext cx="889000" cy="6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117666</xdr:rowOff>
    </xdr:from>
    <xdr:to>
      <xdr:col>3</xdr:col>
      <xdr:colOff>3175</xdr:colOff>
      <xdr:row>95</xdr:row>
      <xdr:rowOff>47816</xdr:rowOff>
    </xdr:to>
    <xdr:sp macro="" textlink="">
      <xdr:nvSpPr>
        <xdr:cNvPr id="245" name="フローチャート : 判断 244"/>
        <xdr:cNvSpPr/>
      </xdr:nvSpPr>
      <xdr:spPr>
        <a:xfrm>
          <a:off x="1968500" y="162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64343</xdr:rowOff>
    </xdr:from>
    <xdr:ext cx="534377" cy="259045"/>
    <xdr:sp macro="" textlink="">
      <xdr:nvSpPr>
        <xdr:cNvPr id="246" name="テキスト ボックス 245"/>
        <xdr:cNvSpPr txBox="1"/>
      </xdr:nvSpPr>
      <xdr:spPr>
        <a:xfrm>
          <a:off x="1752111" y="160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111989</xdr:rowOff>
    </xdr:from>
    <xdr:to>
      <xdr:col>1</xdr:col>
      <xdr:colOff>485775</xdr:colOff>
      <xdr:row>95</xdr:row>
      <xdr:rowOff>42139</xdr:rowOff>
    </xdr:to>
    <xdr:sp macro="" textlink="">
      <xdr:nvSpPr>
        <xdr:cNvPr id="247" name="フローチャート : 判断 246"/>
        <xdr:cNvSpPr/>
      </xdr:nvSpPr>
      <xdr:spPr>
        <a:xfrm>
          <a:off x="1079500" y="1622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58666</xdr:rowOff>
    </xdr:from>
    <xdr:ext cx="534377" cy="259045"/>
    <xdr:sp macro="" textlink="">
      <xdr:nvSpPr>
        <xdr:cNvPr id="248" name="テキスト ボックス 247"/>
        <xdr:cNvSpPr txBox="1"/>
      </xdr:nvSpPr>
      <xdr:spPr>
        <a:xfrm>
          <a:off x="863111" y="160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116446</xdr:rowOff>
    </xdr:from>
    <xdr:to>
      <xdr:col>6</xdr:col>
      <xdr:colOff>561975</xdr:colOff>
      <xdr:row>96</xdr:row>
      <xdr:rowOff>46596</xdr:rowOff>
    </xdr:to>
    <xdr:sp macro="" textlink="">
      <xdr:nvSpPr>
        <xdr:cNvPr id="254" name="円/楕円 253"/>
        <xdr:cNvSpPr/>
      </xdr:nvSpPr>
      <xdr:spPr>
        <a:xfrm>
          <a:off x="4584700" y="164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94873</xdr:rowOff>
    </xdr:from>
    <xdr:ext cx="534377" cy="259045"/>
    <xdr:sp macro="" textlink="">
      <xdr:nvSpPr>
        <xdr:cNvPr id="255" name="衛生費該当値テキスト"/>
        <xdr:cNvSpPr txBox="1"/>
      </xdr:nvSpPr>
      <xdr:spPr>
        <a:xfrm>
          <a:off x="4686300" y="1638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24,777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148717</xdr:rowOff>
    </xdr:from>
    <xdr:to>
      <xdr:col>5</xdr:col>
      <xdr:colOff>409575</xdr:colOff>
      <xdr:row>95</xdr:row>
      <xdr:rowOff>78867</xdr:rowOff>
    </xdr:to>
    <xdr:sp macro="" textlink="">
      <xdr:nvSpPr>
        <xdr:cNvPr id="256" name="円/楕円 255"/>
        <xdr:cNvSpPr/>
      </xdr:nvSpPr>
      <xdr:spPr>
        <a:xfrm>
          <a:off x="3746500" y="1626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69994</xdr:rowOff>
    </xdr:from>
    <xdr:ext cx="534377" cy="259045"/>
    <xdr:sp macro="" textlink="">
      <xdr:nvSpPr>
        <xdr:cNvPr id="257" name="テキスト ボックス 256"/>
        <xdr:cNvSpPr txBox="1"/>
      </xdr:nvSpPr>
      <xdr:spPr>
        <a:xfrm>
          <a:off x="3530111" y="1635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28,430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71413</xdr:rowOff>
    </xdr:from>
    <xdr:to>
      <xdr:col>4</xdr:col>
      <xdr:colOff>206375</xdr:colOff>
      <xdr:row>96</xdr:row>
      <xdr:rowOff>1563</xdr:rowOff>
    </xdr:to>
    <xdr:sp macro="" textlink="">
      <xdr:nvSpPr>
        <xdr:cNvPr id="258" name="円/楕円 257"/>
        <xdr:cNvSpPr/>
      </xdr:nvSpPr>
      <xdr:spPr>
        <a:xfrm>
          <a:off x="2857500" y="1635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164140</xdr:rowOff>
    </xdr:from>
    <xdr:ext cx="534377" cy="259045"/>
    <xdr:sp macro="" textlink="">
      <xdr:nvSpPr>
        <xdr:cNvPr id="259" name="テキスト ボックス 258"/>
        <xdr:cNvSpPr txBox="1"/>
      </xdr:nvSpPr>
      <xdr:spPr>
        <a:xfrm>
          <a:off x="2641111" y="1645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25,959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124067</xdr:rowOff>
    </xdr:from>
    <xdr:to>
      <xdr:col>3</xdr:col>
      <xdr:colOff>3175</xdr:colOff>
      <xdr:row>96</xdr:row>
      <xdr:rowOff>54217</xdr:rowOff>
    </xdr:to>
    <xdr:sp macro="" textlink="">
      <xdr:nvSpPr>
        <xdr:cNvPr id="260" name="円/楕円 259"/>
        <xdr:cNvSpPr/>
      </xdr:nvSpPr>
      <xdr:spPr>
        <a:xfrm>
          <a:off x="1968500" y="1641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45344</xdr:rowOff>
    </xdr:from>
    <xdr:ext cx="534377" cy="259045"/>
    <xdr:sp macro="" textlink="">
      <xdr:nvSpPr>
        <xdr:cNvPr id="261" name="テキスト ボックス 260"/>
        <xdr:cNvSpPr txBox="1"/>
      </xdr:nvSpPr>
      <xdr:spPr>
        <a:xfrm>
          <a:off x="1752111" y="1650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24,577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19138</xdr:rowOff>
    </xdr:from>
    <xdr:to>
      <xdr:col>1</xdr:col>
      <xdr:colOff>485775</xdr:colOff>
      <xdr:row>96</xdr:row>
      <xdr:rowOff>120738</xdr:rowOff>
    </xdr:to>
    <xdr:sp macro="" textlink="">
      <xdr:nvSpPr>
        <xdr:cNvPr id="262" name="円/楕円 261"/>
        <xdr:cNvSpPr/>
      </xdr:nvSpPr>
      <xdr:spPr>
        <a:xfrm>
          <a:off x="1079500" y="1647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111865</xdr:rowOff>
    </xdr:from>
    <xdr:ext cx="534377" cy="259045"/>
    <xdr:sp macro="" textlink="">
      <xdr:nvSpPr>
        <xdr:cNvPr id="263" name="テキスト ボックス 262"/>
        <xdr:cNvSpPr txBox="1"/>
      </xdr:nvSpPr>
      <xdr:spPr>
        <a:xfrm>
          <a:off x="863111" y="1657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142443</xdr:rowOff>
    </xdr:from>
    <xdr:to>
      <xdr:col>15</xdr:col>
      <xdr:colOff>180340</xdr:colOff>
      <xdr:row>38</xdr:row>
      <xdr:rowOff>138329</xdr:rowOff>
    </xdr:to>
    <xdr:cxnSp macro="">
      <xdr:nvCxnSpPr>
        <xdr:cNvPr id="285" name="直線コネクタ 284"/>
        <xdr:cNvCxnSpPr/>
      </xdr:nvCxnSpPr>
      <xdr:spPr>
        <a:xfrm flipV="1">
          <a:off x="10475595" y="5285943"/>
          <a:ext cx="1270" cy="136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142156</xdr:rowOff>
    </xdr:from>
    <xdr:ext cx="249299" cy="259045"/>
    <xdr:sp macro="" textlink="">
      <xdr:nvSpPr>
        <xdr:cNvPr id="286" name="労働費最小値テキスト"/>
        <xdr:cNvSpPr txBox="1"/>
      </xdr:nvSpPr>
      <xdr:spPr>
        <a:xfrm>
          <a:off x="10528300" y="665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138329</xdr:rowOff>
    </xdr:from>
    <xdr:to>
      <xdr:col>15</xdr:col>
      <xdr:colOff>269875</xdr:colOff>
      <xdr:row>38</xdr:row>
      <xdr:rowOff>138329</xdr:rowOff>
    </xdr:to>
    <xdr:cxnSp macro="">
      <xdr:nvCxnSpPr>
        <xdr:cNvPr id="287" name="直線コネクタ 286"/>
        <xdr:cNvCxnSpPr/>
      </xdr:nvCxnSpPr>
      <xdr:spPr>
        <a:xfrm>
          <a:off x="10388600" y="665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89120</xdr:rowOff>
    </xdr:from>
    <xdr:ext cx="469744" cy="259045"/>
    <xdr:sp macro="" textlink="">
      <xdr:nvSpPr>
        <xdr:cNvPr id="288" name="労働費最大値テキスト"/>
        <xdr:cNvSpPr txBox="1"/>
      </xdr:nvSpPr>
      <xdr:spPr>
        <a:xfrm>
          <a:off x="10528300" y="506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2,994</a:t>
          </a:r>
          <a:endParaRPr kumimoji="1" lang="ja-JP" altLang="en-US" sz="1000" b="1">
            <a:latin typeface="ＭＳ Ｐゴシック"/>
          </a:endParaRPr>
        </a:p>
      </xdr:txBody>
    </xdr:sp>
    <xdr:clientData/>
  </xdr:oneCellAnchor>
  <xdr:twoCellAnchor>
    <xdr:from>
      <xdr:col>15</xdr:col>
      <xdr:colOff>92075</xdr:colOff>
      <xdr:row>30</xdr:row>
      <xdr:rowOff>142443</xdr:rowOff>
    </xdr:from>
    <xdr:to>
      <xdr:col>15</xdr:col>
      <xdr:colOff>269875</xdr:colOff>
      <xdr:row>30</xdr:row>
      <xdr:rowOff>142443</xdr:rowOff>
    </xdr:to>
    <xdr:cxnSp macro="">
      <xdr:nvCxnSpPr>
        <xdr:cNvPr id="289" name="直線コネクタ 288"/>
        <xdr:cNvCxnSpPr/>
      </xdr:nvCxnSpPr>
      <xdr:spPr>
        <a:xfrm>
          <a:off x="10388600" y="5285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17170</xdr:rowOff>
    </xdr:from>
    <xdr:to>
      <xdr:col>15</xdr:col>
      <xdr:colOff>180975</xdr:colOff>
      <xdr:row>38</xdr:row>
      <xdr:rowOff>51460</xdr:rowOff>
    </xdr:to>
    <xdr:cxnSp macro="">
      <xdr:nvCxnSpPr>
        <xdr:cNvPr id="290" name="直線コネクタ 289"/>
        <xdr:cNvCxnSpPr/>
      </xdr:nvCxnSpPr>
      <xdr:spPr>
        <a:xfrm>
          <a:off x="9639300" y="65322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98061</xdr:rowOff>
    </xdr:from>
    <xdr:ext cx="378565" cy="259045"/>
    <xdr:sp macro="" textlink="">
      <xdr:nvSpPr>
        <xdr:cNvPr id="291" name="労働費平均値テキスト"/>
        <xdr:cNvSpPr txBox="1"/>
      </xdr:nvSpPr>
      <xdr:spPr>
        <a:xfrm>
          <a:off x="10528300" y="6098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75184</xdr:rowOff>
    </xdr:from>
    <xdr:to>
      <xdr:col>15</xdr:col>
      <xdr:colOff>231775</xdr:colOff>
      <xdr:row>37</xdr:row>
      <xdr:rowOff>5334</xdr:rowOff>
    </xdr:to>
    <xdr:sp macro="" textlink="">
      <xdr:nvSpPr>
        <xdr:cNvPr id="292" name="フローチャート : 判断 291"/>
        <xdr:cNvSpPr/>
      </xdr:nvSpPr>
      <xdr:spPr>
        <a:xfrm>
          <a:off x="10426700" y="624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17170</xdr:rowOff>
    </xdr:from>
    <xdr:to>
      <xdr:col>14</xdr:col>
      <xdr:colOff>28575</xdr:colOff>
      <xdr:row>38</xdr:row>
      <xdr:rowOff>41859</xdr:rowOff>
    </xdr:to>
    <xdr:cxnSp macro="">
      <xdr:nvCxnSpPr>
        <xdr:cNvPr id="293" name="直線コネクタ 292"/>
        <xdr:cNvCxnSpPr/>
      </xdr:nvCxnSpPr>
      <xdr:spPr>
        <a:xfrm flipV="1">
          <a:off x="8750300" y="6532270"/>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134163</xdr:rowOff>
    </xdr:from>
    <xdr:to>
      <xdr:col>14</xdr:col>
      <xdr:colOff>79375</xdr:colOff>
      <xdr:row>37</xdr:row>
      <xdr:rowOff>64313</xdr:rowOff>
    </xdr:to>
    <xdr:sp macro="" textlink="">
      <xdr:nvSpPr>
        <xdr:cNvPr id="294" name="フローチャート : 判断 293"/>
        <xdr:cNvSpPr/>
      </xdr:nvSpPr>
      <xdr:spPr>
        <a:xfrm>
          <a:off x="9588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80840</xdr:rowOff>
    </xdr:from>
    <xdr:ext cx="378565" cy="259045"/>
    <xdr:sp macro="" textlink="">
      <xdr:nvSpPr>
        <xdr:cNvPr id="295" name="テキスト ボックス 294"/>
        <xdr:cNvSpPr txBox="1"/>
      </xdr:nvSpPr>
      <xdr:spPr>
        <a:xfrm>
          <a:off x="9450017" y="6081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41859</xdr:rowOff>
    </xdr:from>
    <xdr:to>
      <xdr:col>12</xdr:col>
      <xdr:colOff>511175</xdr:colOff>
      <xdr:row>38</xdr:row>
      <xdr:rowOff>51918</xdr:rowOff>
    </xdr:to>
    <xdr:cxnSp macro="">
      <xdr:nvCxnSpPr>
        <xdr:cNvPr id="296" name="直線コネクタ 295"/>
        <xdr:cNvCxnSpPr/>
      </xdr:nvCxnSpPr>
      <xdr:spPr>
        <a:xfrm flipV="1">
          <a:off x="7861300" y="6556959"/>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151536</xdr:rowOff>
    </xdr:from>
    <xdr:to>
      <xdr:col>12</xdr:col>
      <xdr:colOff>561975</xdr:colOff>
      <xdr:row>36</xdr:row>
      <xdr:rowOff>81686</xdr:rowOff>
    </xdr:to>
    <xdr:sp macro="" textlink="">
      <xdr:nvSpPr>
        <xdr:cNvPr id="297" name="フローチャート : 判断 296"/>
        <xdr:cNvSpPr/>
      </xdr:nvSpPr>
      <xdr:spPr>
        <a:xfrm>
          <a:off x="8699500" y="61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98213</xdr:rowOff>
    </xdr:from>
    <xdr:ext cx="378565" cy="259045"/>
    <xdr:sp macro="" textlink="">
      <xdr:nvSpPr>
        <xdr:cNvPr id="298" name="テキスト ボックス 297"/>
        <xdr:cNvSpPr txBox="1"/>
      </xdr:nvSpPr>
      <xdr:spPr>
        <a:xfrm>
          <a:off x="8561017" y="5927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51918</xdr:rowOff>
    </xdr:from>
    <xdr:to>
      <xdr:col>11</xdr:col>
      <xdr:colOff>307975</xdr:colOff>
      <xdr:row>38</xdr:row>
      <xdr:rowOff>64719</xdr:rowOff>
    </xdr:to>
    <xdr:cxnSp macro="">
      <xdr:nvCxnSpPr>
        <xdr:cNvPr id="299" name="直線コネクタ 298"/>
        <xdr:cNvCxnSpPr/>
      </xdr:nvCxnSpPr>
      <xdr:spPr>
        <a:xfrm flipV="1">
          <a:off x="6972300" y="6567018"/>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157937</xdr:rowOff>
    </xdr:from>
    <xdr:to>
      <xdr:col>11</xdr:col>
      <xdr:colOff>358775</xdr:colOff>
      <xdr:row>35</xdr:row>
      <xdr:rowOff>88087</xdr:rowOff>
    </xdr:to>
    <xdr:sp macro="" textlink="">
      <xdr:nvSpPr>
        <xdr:cNvPr id="300" name="フローチャート : 判断 299"/>
        <xdr:cNvSpPr/>
      </xdr:nvSpPr>
      <xdr:spPr>
        <a:xfrm>
          <a:off x="7810500" y="598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104614</xdr:rowOff>
    </xdr:from>
    <xdr:ext cx="469744" cy="259045"/>
    <xdr:sp macro="" textlink="">
      <xdr:nvSpPr>
        <xdr:cNvPr id="301" name="テキスト ボックス 300"/>
        <xdr:cNvSpPr txBox="1"/>
      </xdr:nvSpPr>
      <xdr:spPr>
        <a:xfrm>
          <a:off x="7626427" y="57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77013</xdr:rowOff>
    </xdr:from>
    <xdr:to>
      <xdr:col>10</xdr:col>
      <xdr:colOff>155575</xdr:colOff>
      <xdr:row>35</xdr:row>
      <xdr:rowOff>7163</xdr:rowOff>
    </xdr:to>
    <xdr:sp macro="" textlink="">
      <xdr:nvSpPr>
        <xdr:cNvPr id="302" name="フローチャート : 判断 301"/>
        <xdr:cNvSpPr/>
      </xdr:nvSpPr>
      <xdr:spPr>
        <a:xfrm>
          <a:off x="6921500" y="590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23690</xdr:rowOff>
    </xdr:from>
    <xdr:ext cx="469744" cy="259045"/>
    <xdr:sp macro="" textlink="">
      <xdr:nvSpPr>
        <xdr:cNvPr id="303" name="テキスト ボックス 302"/>
        <xdr:cNvSpPr txBox="1"/>
      </xdr:nvSpPr>
      <xdr:spPr>
        <a:xfrm>
          <a:off x="6737427" y="568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660</xdr:rowOff>
    </xdr:from>
    <xdr:to>
      <xdr:col>15</xdr:col>
      <xdr:colOff>231775</xdr:colOff>
      <xdr:row>38</xdr:row>
      <xdr:rowOff>102260</xdr:rowOff>
    </xdr:to>
    <xdr:sp macro="" textlink="">
      <xdr:nvSpPr>
        <xdr:cNvPr id="309" name="円/楕円 308"/>
        <xdr:cNvSpPr/>
      </xdr:nvSpPr>
      <xdr:spPr>
        <a:xfrm>
          <a:off x="10426700" y="65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87037</xdr:rowOff>
    </xdr:from>
    <xdr:ext cx="378565" cy="259045"/>
    <xdr:sp macro="" textlink="">
      <xdr:nvSpPr>
        <xdr:cNvPr id="310" name="労働費該当値テキスト"/>
        <xdr:cNvSpPr txBox="1"/>
      </xdr:nvSpPr>
      <xdr:spPr>
        <a:xfrm>
          <a:off x="10528300" y="6430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137820</xdr:rowOff>
    </xdr:from>
    <xdr:to>
      <xdr:col>14</xdr:col>
      <xdr:colOff>79375</xdr:colOff>
      <xdr:row>38</xdr:row>
      <xdr:rowOff>67970</xdr:rowOff>
    </xdr:to>
    <xdr:sp macro="" textlink="">
      <xdr:nvSpPr>
        <xdr:cNvPr id="311" name="円/楕円 310"/>
        <xdr:cNvSpPr/>
      </xdr:nvSpPr>
      <xdr:spPr>
        <a:xfrm>
          <a:off x="9588500" y="64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59097</xdr:rowOff>
    </xdr:from>
    <xdr:ext cx="378565" cy="259045"/>
    <xdr:sp macro="" textlink="">
      <xdr:nvSpPr>
        <xdr:cNvPr id="312" name="テキスト ボックス 311"/>
        <xdr:cNvSpPr txBox="1"/>
      </xdr:nvSpPr>
      <xdr:spPr>
        <a:xfrm>
          <a:off x="9450017" y="6574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162509</xdr:rowOff>
    </xdr:from>
    <xdr:to>
      <xdr:col>12</xdr:col>
      <xdr:colOff>561975</xdr:colOff>
      <xdr:row>38</xdr:row>
      <xdr:rowOff>92659</xdr:rowOff>
    </xdr:to>
    <xdr:sp macro="" textlink="">
      <xdr:nvSpPr>
        <xdr:cNvPr id="313" name="円/楕円 312"/>
        <xdr:cNvSpPr/>
      </xdr:nvSpPr>
      <xdr:spPr>
        <a:xfrm>
          <a:off x="8699500" y="65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83786</xdr:rowOff>
    </xdr:from>
    <xdr:ext cx="378565" cy="259045"/>
    <xdr:sp macro="" textlink="">
      <xdr:nvSpPr>
        <xdr:cNvPr id="314" name="テキスト ボックス 313"/>
        <xdr:cNvSpPr txBox="1"/>
      </xdr:nvSpPr>
      <xdr:spPr>
        <a:xfrm>
          <a:off x="8561017" y="6598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1118</xdr:rowOff>
    </xdr:from>
    <xdr:to>
      <xdr:col>11</xdr:col>
      <xdr:colOff>358775</xdr:colOff>
      <xdr:row>38</xdr:row>
      <xdr:rowOff>102718</xdr:rowOff>
    </xdr:to>
    <xdr:sp macro="" textlink="">
      <xdr:nvSpPr>
        <xdr:cNvPr id="315" name="円/楕円 314"/>
        <xdr:cNvSpPr/>
      </xdr:nvSpPr>
      <xdr:spPr>
        <a:xfrm>
          <a:off x="7810500" y="651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93845</xdr:rowOff>
    </xdr:from>
    <xdr:ext cx="378565" cy="259045"/>
    <xdr:sp macro="" textlink="">
      <xdr:nvSpPr>
        <xdr:cNvPr id="316" name="テキスト ボックス 315"/>
        <xdr:cNvSpPr txBox="1"/>
      </xdr:nvSpPr>
      <xdr:spPr>
        <a:xfrm>
          <a:off x="7672017" y="66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13919</xdr:rowOff>
    </xdr:from>
    <xdr:to>
      <xdr:col>10</xdr:col>
      <xdr:colOff>155575</xdr:colOff>
      <xdr:row>38</xdr:row>
      <xdr:rowOff>115519</xdr:rowOff>
    </xdr:to>
    <xdr:sp macro="" textlink="">
      <xdr:nvSpPr>
        <xdr:cNvPr id="317" name="円/楕円 316"/>
        <xdr:cNvSpPr/>
      </xdr:nvSpPr>
      <xdr:spPr>
        <a:xfrm>
          <a:off x="6921500" y="65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106646</xdr:rowOff>
    </xdr:from>
    <xdr:ext cx="378565" cy="259045"/>
    <xdr:sp macro="" textlink="">
      <xdr:nvSpPr>
        <xdr:cNvPr id="318" name="テキスト ボックス 317"/>
        <xdr:cNvSpPr txBox="1"/>
      </xdr:nvSpPr>
      <xdr:spPr>
        <a:xfrm>
          <a:off x="6783017" y="6621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71806</xdr:rowOff>
    </xdr:from>
    <xdr:to>
      <xdr:col>15</xdr:col>
      <xdr:colOff>180340</xdr:colOff>
      <xdr:row>59</xdr:row>
      <xdr:rowOff>27229</xdr:rowOff>
    </xdr:to>
    <xdr:cxnSp macro="">
      <xdr:nvCxnSpPr>
        <xdr:cNvPr id="342" name="直線コネクタ 341"/>
        <xdr:cNvCxnSpPr/>
      </xdr:nvCxnSpPr>
      <xdr:spPr>
        <a:xfrm flipV="1">
          <a:off x="10475595" y="8815756"/>
          <a:ext cx="1270" cy="1327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31056</xdr:rowOff>
    </xdr:from>
    <xdr:ext cx="378565" cy="259045"/>
    <xdr:sp macro="" textlink="">
      <xdr:nvSpPr>
        <xdr:cNvPr id="343" name="農林水産業費最小値テキスト"/>
        <xdr:cNvSpPr txBox="1"/>
      </xdr:nvSpPr>
      <xdr:spPr>
        <a:xfrm>
          <a:off x="10528300" y="10146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15</xdr:col>
      <xdr:colOff>92075</xdr:colOff>
      <xdr:row>59</xdr:row>
      <xdr:rowOff>27229</xdr:rowOff>
    </xdr:from>
    <xdr:to>
      <xdr:col>15</xdr:col>
      <xdr:colOff>269875</xdr:colOff>
      <xdr:row>59</xdr:row>
      <xdr:rowOff>27229</xdr:rowOff>
    </xdr:to>
    <xdr:cxnSp macro="">
      <xdr:nvCxnSpPr>
        <xdr:cNvPr id="344" name="直線コネクタ 343"/>
        <xdr:cNvCxnSpPr/>
      </xdr:nvCxnSpPr>
      <xdr:spPr>
        <a:xfrm>
          <a:off x="10388600" y="1014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18483</xdr:rowOff>
    </xdr:from>
    <xdr:ext cx="534377" cy="259045"/>
    <xdr:sp macro="" textlink="">
      <xdr:nvSpPr>
        <xdr:cNvPr id="345" name="農林水産業費最大値テキスト"/>
        <xdr:cNvSpPr txBox="1"/>
      </xdr:nvSpPr>
      <xdr:spPr>
        <a:xfrm>
          <a:off x="10528300" y="859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17,641</a:t>
          </a:r>
          <a:endParaRPr kumimoji="1" lang="ja-JP" altLang="en-US" sz="1000" b="1">
            <a:latin typeface="ＭＳ Ｐゴシック"/>
          </a:endParaRPr>
        </a:p>
      </xdr:txBody>
    </xdr:sp>
    <xdr:clientData/>
  </xdr:oneCellAnchor>
  <xdr:twoCellAnchor>
    <xdr:from>
      <xdr:col>15</xdr:col>
      <xdr:colOff>92075</xdr:colOff>
      <xdr:row>51</xdr:row>
      <xdr:rowOff>71806</xdr:rowOff>
    </xdr:from>
    <xdr:to>
      <xdr:col>15</xdr:col>
      <xdr:colOff>269875</xdr:colOff>
      <xdr:row>51</xdr:row>
      <xdr:rowOff>71806</xdr:rowOff>
    </xdr:to>
    <xdr:cxnSp macro="">
      <xdr:nvCxnSpPr>
        <xdr:cNvPr id="346" name="直線コネクタ 345"/>
        <xdr:cNvCxnSpPr/>
      </xdr:nvCxnSpPr>
      <xdr:spPr>
        <a:xfrm>
          <a:off x="10388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10770</xdr:rowOff>
    </xdr:from>
    <xdr:to>
      <xdr:col>15</xdr:col>
      <xdr:colOff>180975</xdr:colOff>
      <xdr:row>57</xdr:row>
      <xdr:rowOff>40411</xdr:rowOff>
    </xdr:to>
    <xdr:cxnSp macro="">
      <xdr:nvCxnSpPr>
        <xdr:cNvPr id="347" name="直線コネクタ 346"/>
        <xdr:cNvCxnSpPr/>
      </xdr:nvCxnSpPr>
      <xdr:spPr>
        <a:xfrm>
          <a:off x="9639300" y="9783420"/>
          <a:ext cx="838200" cy="2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99407</xdr:rowOff>
    </xdr:from>
    <xdr:ext cx="469744" cy="259045"/>
    <xdr:sp macro="" textlink="">
      <xdr:nvSpPr>
        <xdr:cNvPr id="348" name="農林水産業費平均値テキスト"/>
        <xdr:cNvSpPr txBox="1"/>
      </xdr:nvSpPr>
      <xdr:spPr>
        <a:xfrm>
          <a:off x="10528300" y="9872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120980</xdr:rowOff>
    </xdr:from>
    <xdr:to>
      <xdr:col>15</xdr:col>
      <xdr:colOff>231775</xdr:colOff>
      <xdr:row>58</xdr:row>
      <xdr:rowOff>51130</xdr:rowOff>
    </xdr:to>
    <xdr:sp macro="" textlink="">
      <xdr:nvSpPr>
        <xdr:cNvPr id="349" name="フローチャート : 判断 348"/>
        <xdr:cNvSpPr/>
      </xdr:nvSpPr>
      <xdr:spPr>
        <a:xfrm>
          <a:off x="104267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114630</xdr:rowOff>
    </xdr:from>
    <xdr:to>
      <xdr:col>14</xdr:col>
      <xdr:colOff>28575</xdr:colOff>
      <xdr:row>57</xdr:row>
      <xdr:rowOff>10770</xdr:rowOff>
    </xdr:to>
    <xdr:cxnSp macro="">
      <xdr:nvCxnSpPr>
        <xdr:cNvPr id="350" name="直線コネクタ 349"/>
        <xdr:cNvCxnSpPr/>
      </xdr:nvCxnSpPr>
      <xdr:spPr>
        <a:xfrm>
          <a:off x="8750300" y="9715830"/>
          <a:ext cx="889000" cy="6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88747</xdr:rowOff>
    </xdr:from>
    <xdr:to>
      <xdr:col>14</xdr:col>
      <xdr:colOff>79375</xdr:colOff>
      <xdr:row>58</xdr:row>
      <xdr:rowOff>18897</xdr:rowOff>
    </xdr:to>
    <xdr:sp macro="" textlink="">
      <xdr:nvSpPr>
        <xdr:cNvPr id="351" name="フローチャート : 判断 350"/>
        <xdr:cNvSpPr/>
      </xdr:nvSpPr>
      <xdr:spPr>
        <a:xfrm>
          <a:off x="9588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10024</xdr:rowOff>
    </xdr:from>
    <xdr:ext cx="469744" cy="259045"/>
    <xdr:sp macro="" textlink="">
      <xdr:nvSpPr>
        <xdr:cNvPr id="352" name="テキスト ボックス 351"/>
        <xdr:cNvSpPr txBox="1"/>
      </xdr:nvSpPr>
      <xdr:spPr>
        <a:xfrm>
          <a:off x="9404427" y="995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114630</xdr:rowOff>
    </xdr:from>
    <xdr:to>
      <xdr:col>12</xdr:col>
      <xdr:colOff>511175</xdr:colOff>
      <xdr:row>57</xdr:row>
      <xdr:rowOff>12751</xdr:rowOff>
    </xdr:to>
    <xdr:cxnSp macro="">
      <xdr:nvCxnSpPr>
        <xdr:cNvPr id="353" name="直線コネクタ 352"/>
        <xdr:cNvCxnSpPr/>
      </xdr:nvCxnSpPr>
      <xdr:spPr>
        <a:xfrm flipV="1">
          <a:off x="7861300" y="9715830"/>
          <a:ext cx="889000" cy="6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116484</xdr:rowOff>
    </xdr:from>
    <xdr:to>
      <xdr:col>12</xdr:col>
      <xdr:colOff>561975</xdr:colOff>
      <xdr:row>57</xdr:row>
      <xdr:rowOff>46634</xdr:rowOff>
    </xdr:to>
    <xdr:sp macro="" textlink="">
      <xdr:nvSpPr>
        <xdr:cNvPr id="354" name="フローチャート : 判断 353"/>
        <xdr:cNvSpPr/>
      </xdr:nvSpPr>
      <xdr:spPr>
        <a:xfrm>
          <a:off x="8699500" y="971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37761</xdr:rowOff>
    </xdr:from>
    <xdr:ext cx="469744" cy="259045"/>
    <xdr:sp macro="" textlink="">
      <xdr:nvSpPr>
        <xdr:cNvPr id="355" name="テキスト ボックス 354"/>
        <xdr:cNvSpPr txBox="1"/>
      </xdr:nvSpPr>
      <xdr:spPr>
        <a:xfrm>
          <a:off x="8515427" y="981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11226</xdr:rowOff>
    </xdr:from>
    <xdr:to>
      <xdr:col>11</xdr:col>
      <xdr:colOff>307975</xdr:colOff>
      <xdr:row>57</xdr:row>
      <xdr:rowOff>12751</xdr:rowOff>
    </xdr:to>
    <xdr:cxnSp macro="">
      <xdr:nvCxnSpPr>
        <xdr:cNvPr id="356" name="直線コネクタ 355"/>
        <xdr:cNvCxnSpPr/>
      </xdr:nvCxnSpPr>
      <xdr:spPr>
        <a:xfrm>
          <a:off x="6972300" y="9783876"/>
          <a:ext cx="889000" cy="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73203</xdr:rowOff>
    </xdr:from>
    <xdr:to>
      <xdr:col>11</xdr:col>
      <xdr:colOff>358775</xdr:colOff>
      <xdr:row>57</xdr:row>
      <xdr:rowOff>3353</xdr:rowOff>
    </xdr:to>
    <xdr:sp macro="" textlink="">
      <xdr:nvSpPr>
        <xdr:cNvPr id="357" name="フローチャート : 判断 356"/>
        <xdr:cNvSpPr/>
      </xdr:nvSpPr>
      <xdr:spPr>
        <a:xfrm>
          <a:off x="7810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19880</xdr:rowOff>
    </xdr:from>
    <xdr:ext cx="469744" cy="259045"/>
    <xdr:sp macro="" textlink="">
      <xdr:nvSpPr>
        <xdr:cNvPr id="358" name="テキスト ボックス 357"/>
        <xdr:cNvSpPr txBox="1"/>
      </xdr:nvSpPr>
      <xdr:spPr>
        <a:xfrm>
          <a:off x="7626427" y="94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115875</xdr:rowOff>
    </xdr:from>
    <xdr:to>
      <xdr:col>10</xdr:col>
      <xdr:colOff>155575</xdr:colOff>
      <xdr:row>57</xdr:row>
      <xdr:rowOff>46025</xdr:rowOff>
    </xdr:to>
    <xdr:sp macro="" textlink="">
      <xdr:nvSpPr>
        <xdr:cNvPr id="359" name="フローチャート : 判断 358"/>
        <xdr:cNvSpPr/>
      </xdr:nvSpPr>
      <xdr:spPr>
        <a:xfrm>
          <a:off x="6921500" y="97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62552</xdr:rowOff>
    </xdr:from>
    <xdr:ext cx="469744" cy="259045"/>
    <xdr:sp macro="" textlink="">
      <xdr:nvSpPr>
        <xdr:cNvPr id="360" name="テキスト ボックス 359"/>
        <xdr:cNvSpPr txBox="1"/>
      </xdr:nvSpPr>
      <xdr:spPr>
        <a:xfrm>
          <a:off x="6737427" y="949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161061</xdr:rowOff>
    </xdr:from>
    <xdr:to>
      <xdr:col>15</xdr:col>
      <xdr:colOff>231775</xdr:colOff>
      <xdr:row>57</xdr:row>
      <xdr:rowOff>91211</xdr:rowOff>
    </xdr:to>
    <xdr:sp macro="" textlink="">
      <xdr:nvSpPr>
        <xdr:cNvPr id="366" name="円/楕円 365"/>
        <xdr:cNvSpPr/>
      </xdr:nvSpPr>
      <xdr:spPr>
        <a:xfrm>
          <a:off x="10426700" y="976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12488</xdr:rowOff>
    </xdr:from>
    <xdr:ext cx="469744" cy="259045"/>
    <xdr:sp macro="" textlink="">
      <xdr:nvSpPr>
        <xdr:cNvPr id="367" name="農林水産業費該当値テキスト"/>
        <xdr:cNvSpPr txBox="1"/>
      </xdr:nvSpPr>
      <xdr:spPr>
        <a:xfrm>
          <a:off x="10528300" y="961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131420</xdr:rowOff>
    </xdr:from>
    <xdr:to>
      <xdr:col>14</xdr:col>
      <xdr:colOff>79375</xdr:colOff>
      <xdr:row>57</xdr:row>
      <xdr:rowOff>61570</xdr:rowOff>
    </xdr:to>
    <xdr:sp macro="" textlink="">
      <xdr:nvSpPr>
        <xdr:cNvPr id="368" name="円/楕円 367"/>
        <xdr:cNvSpPr/>
      </xdr:nvSpPr>
      <xdr:spPr>
        <a:xfrm>
          <a:off x="9588500" y="97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78097</xdr:rowOff>
    </xdr:from>
    <xdr:ext cx="469744" cy="259045"/>
    <xdr:sp macro="" textlink="">
      <xdr:nvSpPr>
        <xdr:cNvPr id="369" name="テキスト ボックス 368"/>
        <xdr:cNvSpPr txBox="1"/>
      </xdr:nvSpPr>
      <xdr:spPr>
        <a:xfrm>
          <a:off x="9404427" y="95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63830</xdr:rowOff>
    </xdr:from>
    <xdr:to>
      <xdr:col>12</xdr:col>
      <xdr:colOff>561975</xdr:colOff>
      <xdr:row>56</xdr:row>
      <xdr:rowOff>165430</xdr:rowOff>
    </xdr:to>
    <xdr:sp macro="" textlink="">
      <xdr:nvSpPr>
        <xdr:cNvPr id="370" name="円/楕円 369"/>
        <xdr:cNvSpPr/>
      </xdr:nvSpPr>
      <xdr:spPr>
        <a:xfrm>
          <a:off x="8699500" y="96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10507</xdr:rowOff>
    </xdr:from>
    <xdr:ext cx="469744" cy="259045"/>
    <xdr:sp macro="" textlink="">
      <xdr:nvSpPr>
        <xdr:cNvPr id="371" name="テキスト ボックス 370"/>
        <xdr:cNvSpPr txBox="1"/>
      </xdr:nvSpPr>
      <xdr:spPr>
        <a:xfrm>
          <a:off x="8515427" y="94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133401</xdr:rowOff>
    </xdr:from>
    <xdr:to>
      <xdr:col>11</xdr:col>
      <xdr:colOff>358775</xdr:colOff>
      <xdr:row>57</xdr:row>
      <xdr:rowOff>63551</xdr:rowOff>
    </xdr:to>
    <xdr:sp macro="" textlink="">
      <xdr:nvSpPr>
        <xdr:cNvPr id="372" name="円/楕円 371"/>
        <xdr:cNvSpPr/>
      </xdr:nvSpPr>
      <xdr:spPr>
        <a:xfrm>
          <a:off x="7810500" y="973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54678</xdr:rowOff>
    </xdr:from>
    <xdr:ext cx="469744" cy="259045"/>
    <xdr:sp macro="" textlink="">
      <xdr:nvSpPr>
        <xdr:cNvPr id="373" name="テキスト ボックス 372"/>
        <xdr:cNvSpPr txBox="1"/>
      </xdr:nvSpPr>
      <xdr:spPr>
        <a:xfrm>
          <a:off x="7626427" y="982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131876</xdr:rowOff>
    </xdr:from>
    <xdr:to>
      <xdr:col>10</xdr:col>
      <xdr:colOff>155575</xdr:colOff>
      <xdr:row>57</xdr:row>
      <xdr:rowOff>62026</xdr:rowOff>
    </xdr:to>
    <xdr:sp macro="" textlink="">
      <xdr:nvSpPr>
        <xdr:cNvPr id="374" name="円/楕円 373"/>
        <xdr:cNvSpPr/>
      </xdr:nvSpPr>
      <xdr:spPr>
        <a:xfrm>
          <a:off x="6921500" y="973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53153</xdr:rowOff>
    </xdr:from>
    <xdr:ext cx="469744" cy="259045"/>
    <xdr:sp macro="" textlink="">
      <xdr:nvSpPr>
        <xdr:cNvPr id="375" name="テキスト ボックス 374"/>
        <xdr:cNvSpPr txBox="1"/>
      </xdr:nvSpPr>
      <xdr:spPr>
        <a:xfrm>
          <a:off x="6737427" y="9825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142519</xdr:rowOff>
    </xdr:from>
    <xdr:to>
      <xdr:col>15</xdr:col>
      <xdr:colOff>180340</xdr:colOff>
      <xdr:row>79</xdr:row>
      <xdr:rowOff>10161</xdr:rowOff>
    </xdr:to>
    <xdr:cxnSp macro="">
      <xdr:nvCxnSpPr>
        <xdr:cNvPr id="399" name="直線コネクタ 398"/>
        <xdr:cNvCxnSpPr/>
      </xdr:nvCxnSpPr>
      <xdr:spPr>
        <a:xfrm flipV="1">
          <a:off x="10475595" y="12144019"/>
          <a:ext cx="1270" cy="1410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13988</xdr:rowOff>
    </xdr:from>
    <xdr:ext cx="378565" cy="259045"/>
    <xdr:sp macro="" textlink="">
      <xdr:nvSpPr>
        <xdr:cNvPr id="400" name="商工費最小値テキスト"/>
        <xdr:cNvSpPr txBox="1"/>
      </xdr:nvSpPr>
      <xdr:spPr>
        <a:xfrm>
          <a:off x="10528300" y="1355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79</xdr:row>
      <xdr:rowOff>10161</xdr:rowOff>
    </xdr:from>
    <xdr:to>
      <xdr:col>15</xdr:col>
      <xdr:colOff>269875</xdr:colOff>
      <xdr:row>79</xdr:row>
      <xdr:rowOff>10161</xdr:rowOff>
    </xdr:to>
    <xdr:cxnSp macro="">
      <xdr:nvCxnSpPr>
        <xdr:cNvPr id="401" name="直線コネクタ 400"/>
        <xdr:cNvCxnSpPr/>
      </xdr:nvCxnSpPr>
      <xdr:spPr>
        <a:xfrm>
          <a:off x="10388600" y="1355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89196</xdr:rowOff>
    </xdr:from>
    <xdr:ext cx="534377" cy="259045"/>
    <xdr:sp macro="" textlink="">
      <xdr:nvSpPr>
        <xdr:cNvPr id="402" name="商工費最大値テキスト"/>
        <xdr:cNvSpPr txBox="1"/>
      </xdr:nvSpPr>
      <xdr:spPr>
        <a:xfrm>
          <a:off x="10528300" y="1191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37,926</a:t>
          </a:r>
          <a:endParaRPr kumimoji="1" lang="ja-JP" altLang="en-US" sz="1000" b="1">
            <a:latin typeface="ＭＳ Ｐゴシック"/>
          </a:endParaRPr>
        </a:p>
      </xdr:txBody>
    </xdr:sp>
    <xdr:clientData/>
  </xdr:oneCellAnchor>
  <xdr:twoCellAnchor>
    <xdr:from>
      <xdr:col>15</xdr:col>
      <xdr:colOff>92075</xdr:colOff>
      <xdr:row>70</xdr:row>
      <xdr:rowOff>142519</xdr:rowOff>
    </xdr:from>
    <xdr:to>
      <xdr:col>15</xdr:col>
      <xdr:colOff>269875</xdr:colOff>
      <xdr:row>70</xdr:row>
      <xdr:rowOff>142519</xdr:rowOff>
    </xdr:to>
    <xdr:cxnSp macro="">
      <xdr:nvCxnSpPr>
        <xdr:cNvPr id="403" name="直線コネクタ 402"/>
        <xdr:cNvCxnSpPr/>
      </xdr:nvCxnSpPr>
      <xdr:spPr>
        <a:xfrm>
          <a:off x="10388600" y="1214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71044</xdr:rowOff>
    </xdr:from>
    <xdr:to>
      <xdr:col>15</xdr:col>
      <xdr:colOff>180975</xdr:colOff>
      <xdr:row>78</xdr:row>
      <xdr:rowOff>113792</xdr:rowOff>
    </xdr:to>
    <xdr:cxnSp macro="">
      <xdr:nvCxnSpPr>
        <xdr:cNvPr id="404" name="直線コネクタ 403"/>
        <xdr:cNvCxnSpPr/>
      </xdr:nvCxnSpPr>
      <xdr:spPr>
        <a:xfrm>
          <a:off x="9639300" y="13444144"/>
          <a:ext cx="8382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161535</xdr:rowOff>
    </xdr:from>
    <xdr:ext cx="469744" cy="259045"/>
    <xdr:sp macro="" textlink="">
      <xdr:nvSpPr>
        <xdr:cNvPr id="405" name="商工費平均値テキスト"/>
        <xdr:cNvSpPr txBox="1"/>
      </xdr:nvSpPr>
      <xdr:spPr>
        <a:xfrm>
          <a:off x="10528300" y="13191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138658</xdr:rowOff>
    </xdr:from>
    <xdr:to>
      <xdr:col>15</xdr:col>
      <xdr:colOff>231775</xdr:colOff>
      <xdr:row>78</xdr:row>
      <xdr:rowOff>68808</xdr:rowOff>
    </xdr:to>
    <xdr:sp macro="" textlink="">
      <xdr:nvSpPr>
        <xdr:cNvPr id="406" name="フローチャート : 判断 405"/>
        <xdr:cNvSpPr/>
      </xdr:nvSpPr>
      <xdr:spPr>
        <a:xfrm>
          <a:off x="104267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71044</xdr:rowOff>
    </xdr:from>
    <xdr:to>
      <xdr:col>14</xdr:col>
      <xdr:colOff>28575</xdr:colOff>
      <xdr:row>78</xdr:row>
      <xdr:rowOff>141757</xdr:rowOff>
    </xdr:to>
    <xdr:cxnSp macro="">
      <xdr:nvCxnSpPr>
        <xdr:cNvPr id="407" name="直線コネクタ 406"/>
        <xdr:cNvCxnSpPr/>
      </xdr:nvCxnSpPr>
      <xdr:spPr>
        <a:xfrm flipV="1">
          <a:off x="8750300" y="13444144"/>
          <a:ext cx="889000" cy="7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65278</xdr:rowOff>
    </xdr:from>
    <xdr:to>
      <xdr:col>14</xdr:col>
      <xdr:colOff>79375</xdr:colOff>
      <xdr:row>77</xdr:row>
      <xdr:rowOff>166878</xdr:rowOff>
    </xdr:to>
    <xdr:sp macro="" textlink="">
      <xdr:nvSpPr>
        <xdr:cNvPr id="408" name="フローチャート : 判断 407"/>
        <xdr:cNvSpPr/>
      </xdr:nvSpPr>
      <xdr:spPr>
        <a:xfrm>
          <a:off x="9588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11955</xdr:rowOff>
    </xdr:from>
    <xdr:ext cx="469744" cy="259045"/>
    <xdr:sp macro="" textlink="">
      <xdr:nvSpPr>
        <xdr:cNvPr id="409" name="テキスト ボックス 408"/>
        <xdr:cNvSpPr txBox="1"/>
      </xdr:nvSpPr>
      <xdr:spPr>
        <a:xfrm>
          <a:off x="9404427" y="1304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141757</xdr:rowOff>
    </xdr:from>
    <xdr:to>
      <xdr:col>12</xdr:col>
      <xdr:colOff>511175</xdr:colOff>
      <xdr:row>78</xdr:row>
      <xdr:rowOff>151016</xdr:rowOff>
    </xdr:to>
    <xdr:cxnSp macro="">
      <xdr:nvCxnSpPr>
        <xdr:cNvPr id="410" name="直線コネクタ 409"/>
        <xdr:cNvCxnSpPr/>
      </xdr:nvCxnSpPr>
      <xdr:spPr>
        <a:xfrm flipV="1">
          <a:off x="7861300" y="13514857"/>
          <a:ext cx="8890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19177</xdr:rowOff>
    </xdr:from>
    <xdr:to>
      <xdr:col>12</xdr:col>
      <xdr:colOff>561975</xdr:colOff>
      <xdr:row>77</xdr:row>
      <xdr:rowOff>120777</xdr:rowOff>
    </xdr:to>
    <xdr:sp macro="" textlink="">
      <xdr:nvSpPr>
        <xdr:cNvPr id="411" name="フローチャート : 判断 410"/>
        <xdr:cNvSpPr/>
      </xdr:nvSpPr>
      <xdr:spPr>
        <a:xfrm>
          <a:off x="8699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137304</xdr:rowOff>
    </xdr:from>
    <xdr:ext cx="469744" cy="259045"/>
    <xdr:sp macro="" textlink="">
      <xdr:nvSpPr>
        <xdr:cNvPr id="412" name="テキスト ボックス 411"/>
        <xdr:cNvSpPr txBox="1"/>
      </xdr:nvSpPr>
      <xdr:spPr>
        <a:xfrm>
          <a:off x="8515427"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148273</xdr:rowOff>
    </xdr:from>
    <xdr:to>
      <xdr:col>11</xdr:col>
      <xdr:colOff>307975</xdr:colOff>
      <xdr:row>78</xdr:row>
      <xdr:rowOff>151016</xdr:rowOff>
    </xdr:to>
    <xdr:cxnSp macro="">
      <xdr:nvCxnSpPr>
        <xdr:cNvPr id="413" name="直線コネクタ 412"/>
        <xdr:cNvCxnSpPr/>
      </xdr:nvCxnSpPr>
      <xdr:spPr>
        <a:xfrm>
          <a:off x="6972300" y="1352137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31217</xdr:rowOff>
    </xdr:from>
    <xdr:to>
      <xdr:col>11</xdr:col>
      <xdr:colOff>358775</xdr:colOff>
      <xdr:row>77</xdr:row>
      <xdr:rowOff>132817</xdr:rowOff>
    </xdr:to>
    <xdr:sp macro="" textlink="">
      <xdr:nvSpPr>
        <xdr:cNvPr id="414" name="フローチャート : 判断 413"/>
        <xdr:cNvSpPr/>
      </xdr:nvSpPr>
      <xdr:spPr>
        <a:xfrm>
          <a:off x="7810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149344</xdr:rowOff>
    </xdr:from>
    <xdr:ext cx="469744" cy="259045"/>
    <xdr:sp macro="" textlink="">
      <xdr:nvSpPr>
        <xdr:cNvPr id="415" name="テキスト ボックス 414"/>
        <xdr:cNvSpPr txBox="1"/>
      </xdr:nvSpPr>
      <xdr:spPr>
        <a:xfrm>
          <a:off x="7626427" y="130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36664</xdr:rowOff>
    </xdr:from>
    <xdr:to>
      <xdr:col>10</xdr:col>
      <xdr:colOff>155575</xdr:colOff>
      <xdr:row>77</xdr:row>
      <xdr:rowOff>138264</xdr:rowOff>
    </xdr:to>
    <xdr:sp macro="" textlink="">
      <xdr:nvSpPr>
        <xdr:cNvPr id="416" name="フローチャート : 判断 415"/>
        <xdr:cNvSpPr/>
      </xdr:nvSpPr>
      <xdr:spPr>
        <a:xfrm>
          <a:off x="6921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154791</xdr:rowOff>
    </xdr:from>
    <xdr:ext cx="469744" cy="259045"/>
    <xdr:sp macro="" textlink="">
      <xdr:nvSpPr>
        <xdr:cNvPr id="417" name="テキスト ボックス 416"/>
        <xdr:cNvSpPr txBox="1"/>
      </xdr:nvSpPr>
      <xdr:spPr>
        <a:xfrm>
          <a:off x="6737427" y="1301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62992</xdr:rowOff>
    </xdr:from>
    <xdr:to>
      <xdr:col>15</xdr:col>
      <xdr:colOff>231775</xdr:colOff>
      <xdr:row>78</xdr:row>
      <xdr:rowOff>164592</xdr:rowOff>
    </xdr:to>
    <xdr:sp macro="" textlink="">
      <xdr:nvSpPr>
        <xdr:cNvPr id="423" name="円/楕円 422"/>
        <xdr:cNvSpPr/>
      </xdr:nvSpPr>
      <xdr:spPr>
        <a:xfrm>
          <a:off x="10426700" y="1343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149369</xdr:rowOff>
    </xdr:from>
    <xdr:ext cx="469744" cy="259045"/>
    <xdr:sp macro="" textlink="">
      <xdr:nvSpPr>
        <xdr:cNvPr id="424" name="商工費該当値テキスト"/>
        <xdr:cNvSpPr txBox="1"/>
      </xdr:nvSpPr>
      <xdr:spPr>
        <a:xfrm>
          <a:off x="105283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20244</xdr:rowOff>
    </xdr:from>
    <xdr:to>
      <xdr:col>14</xdr:col>
      <xdr:colOff>79375</xdr:colOff>
      <xdr:row>78</xdr:row>
      <xdr:rowOff>121844</xdr:rowOff>
    </xdr:to>
    <xdr:sp macro="" textlink="">
      <xdr:nvSpPr>
        <xdr:cNvPr id="425" name="円/楕円 424"/>
        <xdr:cNvSpPr/>
      </xdr:nvSpPr>
      <xdr:spPr>
        <a:xfrm>
          <a:off x="9588500" y="1339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112971</xdr:rowOff>
    </xdr:from>
    <xdr:ext cx="469744" cy="259045"/>
    <xdr:sp macro="" textlink="">
      <xdr:nvSpPr>
        <xdr:cNvPr id="426" name="テキスト ボックス 425"/>
        <xdr:cNvSpPr txBox="1"/>
      </xdr:nvSpPr>
      <xdr:spPr>
        <a:xfrm>
          <a:off x="9404427" y="1348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90957</xdr:rowOff>
    </xdr:from>
    <xdr:to>
      <xdr:col>12</xdr:col>
      <xdr:colOff>561975</xdr:colOff>
      <xdr:row>79</xdr:row>
      <xdr:rowOff>21107</xdr:rowOff>
    </xdr:to>
    <xdr:sp macro="" textlink="">
      <xdr:nvSpPr>
        <xdr:cNvPr id="427" name="円/楕円 426"/>
        <xdr:cNvSpPr/>
      </xdr:nvSpPr>
      <xdr:spPr>
        <a:xfrm>
          <a:off x="8699500" y="1346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12234</xdr:rowOff>
    </xdr:from>
    <xdr:ext cx="469744" cy="259045"/>
    <xdr:sp macro="" textlink="">
      <xdr:nvSpPr>
        <xdr:cNvPr id="428" name="テキスト ボックス 427"/>
        <xdr:cNvSpPr txBox="1"/>
      </xdr:nvSpPr>
      <xdr:spPr>
        <a:xfrm>
          <a:off x="8515427" y="1355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100216</xdr:rowOff>
    </xdr:from>
    <xdr:to>
      <xdr:col>11</xdr:col>
      <xdr:colOff>358775</xdr:colOff>
      <xdr:row>79</xdr:row>
      <xdr:rowOff>30366</xdr:rowOff>
    </xdr:to>
    <xdr:sp macro="" textlink="">
      <xdr:nvSpPr>
        <xdr:cNvPr id="429" name="円/楕円 428"/>
        <xdr:cNvSpPr/>
      </xdr:nvSpPr>
      <xdr:spPr>
        <a:xfrm>
          <a:off x="7810500" y="1347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21493</xdr:rowOff>
    </xdr:from>
    <xdr:ext cx="469744" cy="259045"/>
    <xdr:sp macro="" textlink="">
      <xdr:nvSpPr>
        <xdr:cNvPr id="430" name="テキスト ボックス 429"/>
        <xdr:cNvSpPr txBox="1"/>
      </xdr:nvSpPr>
      <xdr:spPr>
        <a:xfrm>
          <a:off x="7626427" y="1356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97473</xdr:rowOff>
    </xdr:from>
    <xdr:to>
      <xdr:col>10</xdr:col>
      <xdr:colOff>155575</xdr:colOff>
      <xdr:row>79</xdr:row>
      <xdr:rowOff>27623</xdr:rowOff>
    </xdr:to>
    <xdr:sp macro="" textlink="">
      <xdr:nvSpPr>
        <xdr:cNvPr id="431" name="円/楕円 430"/>
        <xdr:cNvSpPr/>
      </xdr:nvSpPr>
      <xdr:spPr>
        <a:xfrm>
          <a:off x="6921500" y="1347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18750</xdr:rowOff>
    </xdr:from>
    <xdr:ext cx="469744" cy="259045"/>
    <xdr:sp macro="" textlink="">
      <xdr:nvSpPr>
        <xdr:cNvPr id="432" name="テキスト ボックス 431"/>
        <xdr:cNvSpPr txBox="1"/>
      </xdr:nvSpPr>
      <xdr:spPr>
        <a:xfrm>
          <a:off x="6737427" y="1356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96152</xdr:rowOff>
    </xdr:from>
    <xdr:to>
      <xdr:col>15</xdr:col>
      <xdr:colOff>180340</xdr:colOff>
      <xdr:row>99</xdr:row>
      <xdr:rowOff>48626</xdr:rowOff>
    </xdr:to>
    <xdr:cxnSp macro="">
      <xdr:nvCxnSpPr>
        <xdr:cNvPr id="455" name="直線コネクタ 454"/>
        <xdr:cNvCxnSpPr/>
      </xdr:nvCxnSpPr>
      <xdr:spPr>
        <a:xfrm flipV="1">
          <a:off x="10475595" y="15869552"/>
          <a:ext cx="1270" cy="115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52453</xdr:rowOff>
    </xdr:from>
    <xdr:ext cx="534377" cy="259045"/>
    <xdr:sp macro="" textlink="">
      <xdr:nvSpPr>
        <xdr:cNvPr id="456" name="土木費最小値テキスト"/>
        <xdr:cNvSpPr txBox="1"/>
      </xdr:nvSpPr>
      <xdr:spPr>
        <a:xfrm>
          <a:off x="10528300" y="1702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16,484</a:t>
          </a:r>
          <a:endParaRPr kumimoji="1" lang="ja-JP" altLang="en-US" sz="1000" b="1">
            <a:latin typeface="ＭＳ Ｐゴシック"/>
          </a:endParaRPr>
        </a:p>
      </xdr:txBody>
    </xdr:sp>
    <xdr:clientData/>
  </xdr:oneCellAnchor>
  <xdr:twoCellAnchor>
    <xdr:from>
      <xdr:col>15</xdr:col>
      <xdr:colOff>92075</xdr:colOff>
      <xdr:row>99</xdr:row>
      <xdr:rowOff>48626</xdr:rowOff>
    </xdr:from>
    <xdr:to>
      <xdr:col>15</xdr:col>
      <xdr:colOff>269875</xdr:colOff>
      <xdr:row>99</xdr:row>
      <xdr:rowOff>48626</xdr:rowOff>
    </xdr:to>
    <xdr:cxnSp macro="">
      <xdr:nvCxnSpPr>
        <xdr:cNvPr id="457" name="直線コネクタ 456"/>
        <xdr:cNvCxnSpPr/>
      </xdr:nvCxnSpPr>
      <xdr:spPr>
        <a:xfrm>
          <a:off x="10388600" y="1702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42829</xdr:rowOff>
    </xdr:from>
    <xdr:ext cx="534377" cy="259045"/>
    <xdr:sp macro="" textlink="">
      <xdr:nvSpPr>
        <xdr:cNvPr id="458" name="土木費最大値テキスト"/>
        <xdr:cNvSpPr txBox="1"/>
      </xdr:nvSpPr>
      <xdr:spPr>
        <a:xfrm>
          <a:off x="10528300" y="1564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66,905</a:t>
          </a:r>
          <a:endParaRPr kumimoji="1" lang="ja-JP" altLang="en-US" sz="1000" b="1">
            <a:latin typeface="ＭＳ Ｐゴシック"/>
          </a:endParaRPr>
        </a:p>
      </xdr:txBody>
    </xdr:sp>
    <xdr:clientData/>
  </xdr:oneCellAnchor>
  <xdr:twoCellAnchor>
    <xdr:from>
      <xdr:col>15</xdr:col>
      <xdr:colOff>92075</xdr:colOff>
      <xdr:row>92</xdr:row>
      <xdr:rowOff>96152</xdr:rowOff>
    </xdr:from>
    <xdr:to>
      <xdr:col>15</xdr:col>
      <xdr:colOff>269875</xdr:colOff>
      <xdr:row>92</xdr:row>
      <xdr:rowOff>96152</xdr:rowOff>
    </xdr:to>
    <xdr:cxnSp macro="">
      <xdr:nvCxnSpPr>
        <xdr:cNvPr id="459" name="直線コネクタ 458"/>
        <xdr:cNvCxnSpPr/>
      </xdr:nvCxnSpPr>
      <xdr:spPr>
        <a:xfrm>
          <a:off x="10388600" y="1586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25445</xdr:rowOff>
    </xdr:from>
    <xdr:to>
      <xdr:col>15</xdr:col>
      <xdr:colOff>180975</xdr:colOff>
      <xdr:row>96</xdr:row>
      <xdr:rowOff>16759</xdr:rowOff>
    </xdr:to>
    <xdr:cxnSp macro="">
      <xdr:nvCxnSpPr>
        <xdr:cNvPr id="460" name="直線コネクタ 459"/>
        <xdr:cNvCxnSpPr/>
      </xdr:nvCxnSpPr>
      <xdr:spPr>
        <a:xfrm>
          <a:off x="9639300" y="15970295"/>
          <a:ext cx="838200" cy="50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39369</xdr:rowOff>
    </xdr:from>
    <xdr:ext cx="534377" cy="259045"/>
    <xdr:sp macro="" textlink="">
      <xdr:nvSpPr>
        <xdr:cNvPr id="461" name="土木費平均値テキスト"/>
        <xdr:cNvSpPr txBox="1"/>
      </xdr:nvSpPr>
      <xdr:spPr>
        <a:xfrm>
          <a:off x="10528300" y="16498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36,223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60942</xdr:rowOff>
    </xdr:from>
    <xdr:to>
      <xdr:col>15</xdr:col>
      <xdr:colOff>231775</xdr:colOff>
      <xdr:row>96</xdr:row>
      <xdr:rowOff>162542</xdr:rowOff>
    </xdr:to>
    <xdr:sp macro="" textlink="">
      <xdr:nvSpPr>
        <xdr:cNvPr id="462" name="フローチャート : 判断 461"/>
        <xdr:cNvSpPr/>
      </xdr:nvSpPr>
      <xdr:spPr>
        <a:xfrm>
          <a:off x="104267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25445</xdr:rowOff>
    </xdr:from>
    <xdr:to>
      <xdr:col>14</xdr:col>
      <xdr:colOff>28575</xdr:colOff>
      <xdr:row>96</xdr:row>
      <xdr:rowOff>15273</xdr:rowOff>
    </xdr:to>
    <xdr:cxnSp macro="">
      <xdr:nvCxnSpPr>
        <xdr:cNvPr id="463" name="直線コネクタ 462"/>
        <xdr:cNvCxnSpPr/>
      </xdr:nvCxnSpPr>
      <xdr:spPr>
        <a:xfrm flipV="1">
          <a:off x="8750300" y="15970295"/>
          <a:ext cx="889000" cy="50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29008</xdr:rowOff>
    </xdr:from>
    <xdr:to>
      <xdr:col>14</xdr:col>
      <xdr:colOff>79375</xdr:colOff>
      <xdr:row>96</xdr:row>
      <xdr:rowOff>130608</xdr:rowOff>
    </xdr:to>
    <xdr:sp macro="" textlink="">
      <xdr:nvSpPr>
        <xdr:cNvPr id="464" name="フローチャート : 判断 463"/>
        <xdr:cNvSpPr/>
      </xdr:nvSpPr>
      <xdr:spPr>
        <a:xfrm>
          <a:off x="95885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121735</xdr:rowOff>
    </xdr:from>
    <xdr:ext cx="534377" cy="259045"/>
    <xdr:sp macro="" textlink="">
      <xdr:nvSpPr>
        <xdr:cNvPr id="465" name="テキスト ボックス 464"/>
        <xdr:cNvSpPr txBox="1"/>
      </xdr:nvSpPr>
      <xdr:spPr>
        <a:xfrm>
          <a:off x="9372111" y="1658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37,620</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15273</xdr:rowOff>
    </xdr:from>
    <xdr:to>
      <xdr:col>12</xdr:col>
      <xdr:colOff>511175</xdr:colOff>
      <xdr:row>97</xdr:row>
      <xdr:rowOff>33629</xdr:rowOff>
    </xdr:to>
    <xdr:cxnSp macro="">
      <xdr:nvCxnSpPr>
        <xdr:cNvPr id="466" name="直線コネクタ 465"/>
        <xdr:cNvCxnSpPr/>
      </xdr:nvCxnSpPr>
      <xdr:spPr>
        <a:xfrm flipV="1">
          <a:off x="7861300" y="16474473"/>
          <a:ext cx="889000" cy="18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15931</xdr:rowOff>
    </xdr:from>
    <xdr:to>
      <xdr:col>12</xdr:col>
      <xdr:colOff>561975</xdr:colOff>
      <xdr:row>96</xdr:row>
      <xdr:rowOff>117531</xdr:rowOff>
    </xdr:to>
    <xdr:sp macro="" textlink="">
      <xdr:nvSpPr>
        <xdr:cNvPr id="467" name="フローチャート : 判断 466"/>
        <xdr:cNvSpPr/>
      </xdr:nvSpPr>
      <xdr:spPr>
        <a:xfrm>
          <a:off x="869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108658</xdr:rowOff>
    </xdr:from>
    <xdr:ext cx="534377" cy="259045"/>
    <xdr:sp macro="" textlink="">
      <xdr:nvSpPr>
        <xdr:cNvPr id="468" name="テキスト ボックス 467"/>
        <xdr:cNvSpPr txBox="1"/>
      </xdr:nvSpPr>
      <xdr:spPr>
        <a:xfrm>
          <a:off x="8483111" y="1656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33629</xdr:rowOff>
    </xdr:from>
    <xdr:to>
      <xdr:col>11</xdr:col>
      <xdr:colOff>307975</xdr:colOff>
      <xdr:row>97</xdr:row>
      <xdr:rowOff>98827</xdr:rowOff>
    </xdr:to>
    <xdr:cxnSp macro="">
      <xdr:nvCxnSpPr>
        <xdr:cNvPr id="469" name="直線コネクタ 468"/>
        <xdr:cNvCxnSpPr/>
      </xdr:nvCxnSpPr>
      <xdr:spPr>
        <a:xfrm flipV="1">
          <a:off x="6972300" y="16664279"/>
          <a:ext cx="889000" cy="6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154942</xdr:rowOff>
    </xdr:from>
    <xdr:to>
      <xdr:col>11</xdr:col>
      <xdr:colOff>358775</xdr:colOff>
      <xdr:row>96</xdr:row>
      <xdr:rowOff>85092</xdr:rowOff>
    </xdr:to>
    <xdr:sp macro="" textlink="">
      <xdr:nvSpPr>
        <xdr:cNvPr id="470" name="フローチャート : 判断 469"/>
        <xdr:cNvSpPr/>
      </xdr:nvSpPr>
      <xdr:spPr>
        <a:xfrm>
          <a:off x="7810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101619</xdr:rowOff>
    </xdr:from>
    <xdr:ext cx="534377" cy="259045"/>
    <xdr:sp macro="" textlink="">
      <xdr:nvSpPr>
        <xdr:cNvPr id="471" name="テキスト ボックス 470"/>
        <xdr:cNvSpPr txBox="1"/>
      </xdr:nvSpPr>
      <xdr:spPr>
        <a:xfrm>
          <a:off x="7594111" y="1621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203</xdr:rowOff>
    </xdr:from>
    <xdr:to>
      <xdr:col>10</xdr:col>
      <xdr:colOff>155575</xdr:colOff>
      <xdr:row>96</xdr:row>
      <xdr:rowOff>101803</xdr:rowOff>
    </xdr:to>
    <xdr:sp macro="" textlink="">
      <xdr:nvSpPr>
        <xdr:cNvPr id="472" name="フローチャート : 判断 471"/>
        <xdr:cNvSpPr/>
      </xdr:nvSpPr>
      <xdr:spPr>
        <a:xfrm>
          <a:off x="6921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118330</xdr:rowOff>
    </xdr:from>
    <xdr:ext cx="534377" cy="259045"/>
    <xdr:sp macro="" textlink="">
      <xdr:nvSpPr>
        <xdr:cNvPr id="473" name="テキスト ボックス 472"/>
        <xdr:cNvSpPr txBox="1"/>
      </xdr:nvSpPr>
      <xdr:spPr>
        <a:xfrm>
          <a:off x="6705111" y="162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137409</xdr:rowOff>
    </xdr:from>
    <xdr:to>
      <xdr:col>15</xdr:col>
      <xdr:colOff>231775</xdr:colOff>
      <xdr:row>96</xdr:row>
      <xdr:rowOff>67559</xdr:rowOff>
    </xdr:to>
    <xdr:sp macro="" textlink="">
      <xdr:nvSpPr>
        <xdr:cNvPr id="479" name="円/楕円 478"/>
        <xdr:cNvSpPr/>
      </xdr:nvSpPr>
      <xdr:spPr>
        <a:xfrm>
          <a:off x="10426700" y="1642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160286</xdr:rowOff>
    </xdr:from>
    <xdr:ext cx="534377" cy="259045"/>
    <xdr:sp macro="" textlink="">
      <xdr:nvSpPr>
        <xdr:cNvPr id="480" name="土木費該当値テキスト"/>
        <xdr:cNvSpPr txBox="1"/>
      </xdr:nvSpPr>
      <xdr:spPr>
        <a:xfrm>
          <a:off x="10528300" y="1627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40,378</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146095</xdr:rowOff>
    </xdr:from>
    <xdr:to>
      <xdr:col>14</xdr:col>
      <xdr:colOff>79375</xdr:colOff>
      <xdr:row>93</xdr:row>
      <xdr:rowOff>76245</xdr:rowOff>
    </xdr:to>
    <xdr:sp macro="" textlink="">
      <xdr:nvSpPr>
        <xdr:cNvPr id="481" name="円/楕円 480"/>
        <xdr:cNvSpPr/>
      </xdr:nvSpPr>
      <xdr:spPr>
        <a:xfrm>
          <a:off x="9588500" y="159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92772</xdr:rowOff>
    </xdr:from>
    <xdr:ext cx="534377" cy="259045"/>
    <xdr:sp macro="" textlink="">
      <xdr:nvSpPr>
        <xdr:cNvPr id="482" name="テキスト ボックス 481"/>
        <xdr:cNvSpPr txBox="1"/>
      </xdr:nvSpPr>
      <xdr:spPr>
        <a:xfrm>
          <a:off x="9372111" y="156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62,498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135923</xdr:rowOff>
    </xdr:from>
    <xdr:to>
      <xdr:col>12</xdr:col>
      <xdr:colOff>561975</xdr:colOff>
      <xdr:row>96</xdr:row>
      <xdr:rowOff>66073</xdr:rowOff>
    </xdr:to>
    <xdr:sp macro="" textlink="">
      <xdr:nvSpPr>
        <xdr:cNvPr id="483" name="円/楕円 482"/>
        <xdr:cNvSpPr/>
      </xdr:nvSpPr>
      <xdr:spPr>
        <a:xfrm>
          <a:off x="8699500" y="1642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82600</xdr:rowOff>
    </xdr:from>
    <xdr:ext cx="534377" cy="259045"/>
    <xdr:sp macro="" textlink="">
      <xdr:nvSpPr>
        <xdr:cNvPr id="484" name="テキスト ボックス 483"/>
        <xdr:cNvSpPr txBox="1"/>
      </xdr:nvSpPr>
      <xdr:spPr>
        <a:xfrm>
          <a:off x="8483111" y="1619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40,443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154279</xdr:rowOff>
    </xdr:from>
    <xdr:to>
      <xdr:col>11</xdr:col>
      <xdr:colOff>358775</xdr:colOff>
      <xdr:row>97</xdr:row>
      <xdr:rowOff>84429</xdr:rowOff>
    </xdr:to>
    <xdr:sp macro="" textlink="">
      <xdr:nvSpPr>
        <xdr:cNvPr id="485" name="円/楕円 484"/>
        <xdr:cNvSpPr/>
      </xdr:nvSpPr>
      <xdr:spPr>
        <a:xfrm>
          <a:off x="7810500" y="1661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75556</xdr:rowOff>
    </xdr:from>
    <xdr:ext cx="534377" cy="259045"/>
    <xdr:sp macro="" textlink="">
      <xdr:nvSpPr>
        <xdr:cNvPr id="486" name="テキスト ボックス 485"/>
        <xdr:cNvSpPr txBox="1"/>
      </xdr:nvSpPr>
      <xdr:spPr>
        <a:xfrm>
          <a:off x="7594111" y="1670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32,140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48027</xdr:rowOff>
    </xdr:from>
    <xdr:to>
      <xdr:col>10</xdr:col>
      <xdr:colOff>155575</xdr:colOff>
      <xdr:row>97</xdr:row>
      <xdr:rowOff>149627</xdr:rowOff>
    </xdr:to>
    <xdr:sp macro="" textlink="">
      <xdr:nvSpPr>
        <xdr:cNvPr id="487" name="円/楕円 486"/>
        <xdr:cNvSpPr/>
      </xdr:nvSpPr>
      <xdr:spPr>
        <a:xfrm>
          <a:off x="6921500" y="1667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140754</xdr:rowOff>
    </xdr:from>
    <xdr:ext cx="534377" cy="259045"/>
    <xdr:sp macro="" textlink="">
      <xdr:nvSpPr>
        <xdr:cNvPr id="488" name="テキスト ボックス 487"/>
        <xdr:cNvSpPr txBox="1"/>
      </xdr:nvSpPr>
      <xdr:spPr>
        <a:xfrm>
          <a:off x="6705111" y="1677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28956</xdr:rowOff>
    </xdr:from>
    <xdr:to>
      <xdr:col>23</xdr:col>
      <xdr:colOff>516889</xdr:colOff>
      <xdr:row>39</xdr:row>
      <xdr:rowOff>34036</xdr:rowOff>
    </xdr:to>
    <xdr:cxnSp macro="">
      <xdr:nvCxnSpPr>
        <xdr:cNvPr id="513" name="直線コネクタ 512"/>
        <xdr:cNvCxnSpPr/>
      </xdr:nvCxnSpPr>
      <xdr:spPr>
        <a:xfrm flipV="1">
          <a:off x="16317595" y="5343906"/>
          <a:ext cx="1269" cy="13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37863</xdr:rowOff>
    </xdr:from>
    <xdr:ext cx="469744" cy="259045"/>
    <xdr:sp macro="" textlink="">
      <xdr:nvSpPr>
        <xdr:cNvPr id="514" name="消防費最小値テキスト"/>
        <xdr:cNvSpPr txBox="1"/>
      </xdr:nvSpPr>
      <xdr:spPr>
        <a:xfrm>
          <a:off x="16370300" y="672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9,082</a:t>
          </a:r>
          <a:endParaRPr kumimoji="1" lang="ja-JP" altLang="en-US" sz="1000" b="1">
            <a:latin typeface="ＭＳ Ｐゴシック"/>
          </a:endParaRPr>
        </a:p>
      </xdr:txBody>
    </xdr:sp>
    <xdr:clientData/>
  </xdr:oneCellAnchor>
  <xdr:twoCellAnchor>
    <xdr:from>
      <xdr:col>23</xdr:col>
      <xdr:colOff>428625</xdr:colOff>
      <xdr:row>39</xdr:row>
      <xdr:rowOff>34036</xdr:rowOff>
    </xdr:from>
    <xdr:to>
      <xdr:col>23</xdr:col>
      <xdr:colOff>606425</xdr:colOff>
      <xdr:row>39</xdr:row>
      <xdr:rowOff>34036</xdr:rowOff>
    </xdr:to>
    <xdr:cxnSp macro="">
      <xdr:nvCxnSpPr>
        <xdr:cNvPr id="515" name="直線コネクタ 514"/>
        <xdr:cNvCxnSpPr/>
      </xdr:nvCxnSpPr>
      <xdr:spPr>
        <a:xfrm>
          <a:off x="16230600" y="67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147083</xdr:rowOff>
    </xdr:from>
    <xdr:ext cx="534377" cy="259045"/>
    <xdr:sp macro="" textlink="">
      <xdr:nvSpPr>
        <xdr:cNvPr id="516" name="消防費最大値テキスト"/>
        <xdr:cNvSpPr txBox="1"/>
      </xdr:nvSpPr>
      <xdr:spPr>
        <a:xfrm>
          <a:off x="16370300" y="511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19,922</a:t>
          </a:r>
          <a:endParaRPr kumimoji="1" lang="ja-JP" altLang="en-US" sz="1000" b="1">
            <a:latin typeface="ＭＳ Ｐゴシック"/>
          </a:endParaRPr>
        </a:p>
      </xdr:txBody>
    </xdr:sp>
    <xdr:clientData/>
  </xdr:oneCellAnchor>
  <xdr:twoCellAnchor>
    <xdr:from>
      <xdr:col>23</xdr:col>
      <xdr:colOff>428625</xdr:colOff>
      <xdr:row>31</xdr:row>
      <xdr:rowOff>28956</xdr:rowOff>
    </xdr:from>
    <xdr:to>
      <xdr:col>23</xdr:col>
      <xdr:colOff>606425</xdr:colOff>
      <xdr:row>31</xdr:row>
      <xdr:rowOff>28956</xdr:rowOff>
    </xdr:to>
    <xdr:cxnSp macro="">
      <xdr:nvCxnSpPr>
        <xdr:cNvPr id="517" name="直線コネクタ 516"/>
        <xdr:cNvCxnSpPr/>
      </xdr:nvCxnSpPr>
      <xdr:spPr>
        <a:xfrm>
          <a:off x="16230600" y="534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69850</xdr:rowOff>
    </xdr:from>
    <xdr:to>
      <xdr:col>23</xdr:col>
      <xdr:colOff>517525</xdr:colOff>
      <xdr:row>34</xdr:row>
      <xdr:rowOff>165354</xdr:rowOff>
    </xdr:to>
    <xdr:cxnSp macro="">
      <xdr:nvCxnSpPr>
        <xdr:cNvPr id="518" name="直線コネクタ 517"/>
        <xdr:cNvCxnSpPr/>
      </xdr:nvCxnSpPr>
      <xdr:spPr>
        <a:xfrm flipV="1">
          <a:off x="15481300" y="5899150"/>
          <a:ext cx="838200" cy="9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39006</xdr:rowOff>
    </xdr:from>
    <xdr:ext cx="534377" cy="259045"/>
    <xdr:sp macro="" textlink="">
      <xdr:nvSpPr>
        <xdr:cNvPr id="519" name="消防費平均値テキスト"/>
        <xdr:cNvSpPr txBox="1"/>
      </xdr:nvSpPr>
      <xdr:spPr>
        <a:xfrm>
          <a:off x="16370300" y="6211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12,523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60579</xdr:rowOff>
    </xdr:from>
    <xdr:to>
      <xdr:col>23</xdr:col>
      <xdr:colOff>568325</xdr:colOff>
      <xdr:row>36</xdr:row>
      <xdr:rowOff>162179</xdr:rowOff>
    </xdr:to>
    <xdr:sp macro="" textlink="">
      <xdr:nvSpPr>
        <xdr:cNvPr id="520" name="フローチャート : 判断 519"/>
        <xdr:cNvSpPr/>
      </xdr:nvSpPr>
      <xdr:spPr>
        <a:xfrm>
          <a:off x="162687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122301</xdr:rowOff>
    </xdr:from>
    <xdr:to>
      <xdr:col>22</xdr:col>
      <xdr:colOff>365125</xdr:colOff>
      <xdr:row>34</xdr:row>
      <xdr:rowOff>165354</xdr:rowOff>
    </xdr:to>
    <xdr:cxnSp macro="">
      <xdr:nvCxnSpPr>
        <xdr:cNvPr id="521" name="直線コネクタ 520"/>
        <xdr:cNvCxnSpPr/>
      </xdr:nvCxnSpPr>
      <xdr:spPr>
        <a:xfrm>
          <a:off x="14592300" y="5951601"/>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58928</xdr:rowOff>
    </xdr:from>
    <xdr:to>
      <xdr:col>22</xdr:col>
      <xdr:colOff>415925</xdr:colOff>
      <xdr:row>36</xdr:row>
      <xdr:rowOff>160528</xdr:rowOff>
    </xdr:to>
    <xdr:sp macro="" textlink="">
      <xdr:nvSpPr>
        <xdr:cNvPr id="522" name="フローチャート : 判断 521"/>
        <xdr:cNvSpPr/>
      </xdr:nvSpPr>
      <xdr:spPr>
        <a:xfrm>
          <a:off x="15430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151655</xdr:rowOff>
    </xdr:from>
    <xdr:ext cx="534377" cy="259045"/>
    <xdr:sp macro="" textlink="">
      <xdr:nvSpPr>
        <xdr:cNvPr id="523" name="テキスト ボックス 522"/>
        <xdr:cNvSpPr txBox="1"/>
      </xdr:nvSpPr>
      <xdr:spPr>
        <a:xfrm>
          <a:off x="15214111" y="63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12,536</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122301</xdr:rowOff>
    </xdr:from>
    <xdr:to>
      <xdr:col>21</xdr:col>
      <xdr:colOff>161925</xdr:colOff>
      <xdr:row>34</xdr:row>
      <xdr:rowOff>148971</xdr:rowOff>
    </xdr:to>
    <xdr:cxnSp macro="">
      <xdr:nvCxnSpPr>
        <xdr:cNvPr id="524" name="直線コネクタ 523"/>
        <xdr:cNvCxnSpPr/>
      </xdr:nvCxnSpPr>
      <xdr:spPr>
        <a:xfrm flipV="1">
          <a:off x="13703300" y="5951601"/>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114554</xdr:rowOff>
    </xdr:from>
    <xdr:to>
      <xdr:col>21</xdr:col>
      <xdr:colOff>212725</xdr:colOff>
      <xdr:row>36</xdr:row>
      <xdr:rowOff>44704</xdr:rowOff>
    </xdr:to>
    <xdr:sp macro="" textlink="">
      <xdr:nvSpPr>
        <xdr:cNvPr id="525" name="フローチャート : 判断 524"/>
        <xdr:cNvSpPr/>
      </xdr:nvSpPr>
      <xdr:spPr>
        <a:xfrm>
          <a:off x="14541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35831</xdr:rowOff>
    </xdr:from>
    <xdr:ext cx="534377" cy="259045"/>
    <xdr:sp macro="" textlink="">
      <xdr:nvSpPr>
        <xdr:cNvPr id="526" name="テキスト ボックス 525"/>
        <xdr:cNvSpPr txBox="1"/>
      </xdr:nvSpPr>
      <xdr:spPr>
        <a:xfrm>
          <a:off x="14325111" y="62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148971</xdr:rowOff>
    </xdr:from>
    <xdr:to>
      <xdr:col>19</xdr:col>
      <xdr:colOff>644525</xdr:colOff>
      <xdr:row>34</xdr:row>
      <xdr:rowOff>168021</xdr:rowOff>
    </xdr:to>
    <xdr:cxnSp macro="">
      <xdr:nvCxnSpPr>
        <xdr:cNvPr id="527" name="直線コネクタ 526"/>
        <xdr:cNvCxnSpPr/>
      </xdr:nvCxnSpPr>
      <xdr:spPr>
        <a:xfrm flipV="1">
          <a:off x="12814300" y="597827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150876</xdr:rowOff>
    </xdr:from>
    <xdr:to>
      <xdr:col>20</xdr:col>
      <xdr:colOff>9525</xdr:colOff>
      <xdr:row>36</xdr:row>
      <xdr:rowOff>81026</xdr:rowOff>
    </xdr:to>
    <xdr:sp macro="" textlink="">
      <xdr:nvSpPr>
        <xdr:cNvPr id="528" name="フローチャート : 判断 527"/>
        <xdr:cNvSpPr/>
      </xdr:nvSpPr>
      <xdr:spPr>
        <a:xfrm>
          <a:off x="13652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72153</xdr:rowOff>
    </xdr:from>
    <xdr:ext cx="534377" cy="259045"/>
    <xdr:sp macro="" textlink="">
      <xdr:nvSpPr>
        <xdr:cNvPr id="529" name="テキスト ボックス 528"/>
        <xdr:cNvSpPr txBox="1"/>
      </xdr:nvSpPr>
      <xdr:spPr>
        <a:xfrm>
          <a:off x="13436111" y="62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9652</xdr:rowOff>
    </xdr:from>
    <xdr:to>
      <xdr:col>18</xdr:col>
      <xdr:colOff>492125</xdr:colOff>
      <xdr:row>36</xdr:row>
      <xdr:rowOff>111252</xdr:rowOff>
    </xdr:to>
    <xdr:sp macro="" textlink="">
      <xdr:nvSpPr>
        <xdr:cNvPr id="530" name="フローチャート : 判断 529"/>
        <xdr:cNvSpPr/>
      </xdr:nvSpPr>
      <xdr:spPr>
        <a:xfrm>
          <a:off x="12763500" y="618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102379</xdr:rowOff>
    </xdr:from>
    <xdr:ext cx="534377" cy="259045"/>
    <xdr:sp macro="" textlink="">
      <xdr:nvSpPr>
        <xdr:cNvPr id="531" name="テキスト ボックス 530"/>
        <xdr:cNvSpPr txBox="1"/>
      </xdr:nvSpPr>
      <xdr:spPr>
        <a:xfrm>
          <a:off x="12547111" y="627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19050</xdr:rowOff>
    </xdr:from>
    <xdr:to>
      <xdr:col>23</xdr:col>
      <xdr:colOff>568325</xdr:colOff>
      <xdr:row>34</xdr:row>
      <xdr:rowOff>120650</xdr:rowOff>
    </xdr:to>
    <xdr:sp macro="" textlink="">
      <xdr:nvSpPr>
        <xdr:cNvPr id="537" name="円/楕円 536"/>
        <xdr:cNvSpPr/>
      </xdr:nvSpPr>
      <xdr:spPr>
        <a:xfrm>
          <a:off x="162687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41927</xdr:rowOff>
    </xdr:from>
    <xdr:ext cx="534377" cy="259045"/>
    <xdr:sp macro="" textlink="">
      <xdr:nvSpPr>
        <xdr:cNvPr id="538" name="消防費該当値テキスト"/>
        <xdr:cNvSpPr txBox="1"/>
      </xdr:nvSpPr>
      <xdr:spPr>
        <a:xfrm>
          <a:off x="16370300" y="569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15,550</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114554</xdr:rowOff>
    </xdr:from>
    <xdr:to>
      <xdr:col>22</xdr:col>
      <xdr:colOff>415925</xdr:colOff>
      <xdr:row>35</xdr:row>
      <xdr:rowOff>44704</xdr:rowOff>
    </xdr:to>
    <xdr:sp macro="" textlink="">
      <xdr:nvSpPr>
        <xdr:cNvPr id="539" name="円/楕円 538"/>
        <xdr:cNvSpPr/>
      </xdr:nvSpPr>
      <xdr:spPr>
        <a:xfrm>
          <a:off x="15430500" y="594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61231</xdr:rowOff>
    </xdr:from>
    <xdr:ext cx="534377" cy="259045"/>
    <xdr:sp macro="" textlink="">
      <xdr:nvSpPr>
        <xdr:cNvPr id="540" name="テキスト ボックス 539"/>
        <xdr:cNvSpPr txBox="1"/>
      </xdr:nvSpPr>
      <xdr:spPr>
        <a:xfrm>
          <a:off x="15214111" y="571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14,798</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71501</xdr:rowOff>
    </xdr:from>
    <xdr:to>
      <xdr:col>21</xdr:col>
      <xdr:colOff>212725</xdr:colOff>
      <xdr:row>35</xdr:row>
      <xdr:rowOff>1651</xdr:rowOff>
    </xdr:to>
    <xdr:sp macro="" textlink="">
      <xdr:nvSpPr>
        <xdr:cNvPr id="541" name="円/楕円 540"/>
        <xdr:cNvSpPr/>
      </xdr:nvSpPr>
      <xdr:spPr>
        <a:xfrm>
          <a:off x="14541500" y="590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18178</xdr:rowOff>
    </xdr:from>
    <xdr:ext cx="534377" cy="259045"/>
    <xdr:sp macro="" textlink="">
      <xdr:nvSpPr>
        <xdr:cNvPr id="542" name="テキスト ボックス 541"/>
        <xdr:cNvSpPr txBox="1"/>
      </xdr:nvSpPr>
      <xdr:spPr>
        <a:xfrm>
          <a:off x="14325111" y="567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15,137</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98171</xdr:rowOff>
    </xdr:from>
    <xdr:to>
      <xdr:col>20</xdr:col>
      <xdr:colOff>9525</xdr:colOff>
      <xdr:row>35</xdr:row>
      <xdr:rowOff>28321</xdr:rowOff>
    </xdr:to>
    <xdr:sp macro="" textlink="">
      <xdr:nvSpPr>
        <xdr:cNvPr id="543" name="円/楕円 542"/>
        <xdr:cNvSpPr/>
      </xdr:nvSpPr>
      <xdr:spPr>
        <a:xfrm>
          <a:off x="13652500" y="592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44848</xdr:rowOff>
    </xdr:from>
    <xdr:ext cx="534377" cy="259045"/>
    <xdr:sp macro="" textlink="">
      <xdr:nvSpPr>
        <xdr:cNvPr id="544" name="テキスト ボックス 543"/>
        <xdr:cNvSpPr txBox="1"/>
      </xdr:nvSpPr>
      <xdr:spPr>
        <a:xfrm>
          <a:off x="13436111" y="570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14,927</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117221</xdr:rowOff>
    </xdr:from>
    <xdr:to>
      <xdr:col>18</xdr:col>
      <xdr:colOff>492125</xdr:colOff>
      <xdr:row>35</xdr:row>
      <xdr:rowOff>47371</xdr:rowOff>
    </xdr:to>
    <xdr:sp macro="" textlink="">
      <xdr:nvSpPr>
        <xdr:cNvPr id="545" name="円/楕円 544"/>
        <xdr:cNvSpPr/>
      </xdr:nvSpPr>
      <xdr:spPr>
        <a:xfrm>
          <a:off x="12763500" y="594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63898</xdr:rowOff>
    </xdr:from>
    <xdr:ext cx="534377" cy="259045"/>
    <xdr:sp macro="" textlink="">
      <xdr:nvSpPr>
        <xdr:cNvPr id="546" name="テキスト ボックス 545"/>
        <xdr:cNvSpPr txBox="1"/>
      </xdr:nvSpPr>
      <xdr:spPr>
        <a:xfrm>
          <a:off x="12547111" y="572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156216</xdr:rowOff>
    </xdr:from>
    <xdr:to>
      <xdr:col>23</xdr:col>
      <xdr:colOff>516889</xdr:colOff>
      <xdr:row>58</xdr:row>
      <xdr:rowOff>157855</xdr:rowOff>
    </xdr:to>
    <xdr:cxnSp macro="">
      <xdr:nvCxnSpPr>
        <xdr:cNvPr id="571" name="直線コネクタ 570"/>
        <xdr:cNvCxnSpPr/>
      </xdr:nvCxnSpPr>
      <xdr:spPr>
        <a:xfrm flipV="1">
          <a:off x="16317595" y="8900166"/>
          <a:ext cx="1269" cy="1201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161682</xdr:rowOff>
    </xdr:from>
    <xdr:ext cx="534377" cy="259045"/>
    <xdr:sp macro="" textlink="">
      <xdr:nvSpPr>
        <xdr:cNvPr id="572" name="教育費最小値テキスト"/>
        <xdr:cNvSpPr txBox="1"/>
      </xdr:nvSpPr>
      <xdr:spPr>
        <a:xfrm>
          <a:off x="16370300" y="1010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23,047</a:t>
          </a:r>
          <a:endParaRPr kumimoji="1" lang="ja-JP" altLang="en-US" sz="1000" b="1">
            <a:latin typeface="ＭＳ Ｐゴシック"/>
          </a:endParaRPr>
        </a:p>
      </xdr:txBody>
    </xdr:sp>
    <xdr:clientData/>
  </xdr:oneCellAnchor>
  <xdr:twoCellAnchor>
    <xdr:from>
      <xdr:col>23</xdr:col>
      <xdr:colOff>428625</xdr:colOff>
      <xdr:row>58</xdr:row>
      <xdr:rowOff>157855</xdr:rowOff>
    </xdr:from>
    <xdr:to>
      <xdr:col>23</xdr:col>
      <xdr:colOff>606425</xdr:colOff>
      <xdr:row>58</xdr:row>
      <xdr:rowOff>157855</xdr:rowOff>
    </xdr:to>
    <xdr:cxnSp macro="">
      <xdr:nvCxnSpPr>
        <xdr:cNvPr id="573" name="直線コネクタ 572"/>
        <xdr:cNvCxnSpPr/>
      </xdr:nvCxnSpPr>
      <xdr:spPr>
        <a:xfrm>
          <a:off x="16230600" y="1010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102893</xdr:rowOff>
    </xdr:from>
    <xdr:ext cx="534377" cy="259045"/>
    <xdr:sp macro="" textlink="">
      <xdr:nvSpPr>
        <xdr:cNvPr id="574" name="教育費最大値テキスト"/>
        <xdr:cNvSpPr txBox="1"/>
      </xdr:nvSpPr>
      <xdr:spPr>
        <a:xfrm>
          <a:off x="16370300" y="867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86,133</a:t>
          </a:r>
          <a:endParaRPr kumimoji="1" lang="ja-JP" altLang="en-US" sz="1000" b="1">
            <a:latin typeface="ＭＳ Ｐゴシック"/>
          </a:endParaRPr>
        </a:p>
      </xdr:txBody>
    </xdr:sp>
    <xdr:clientData/>
  </xdr:oneCellAnchor>
  <xdr:twoCellAnchor>
    <xdr:from>
      <xdr:col>23</xdr:col>
      <xdr:colOff>428625</xdr:colOff>
      <xdr:row>51</xdr:row>
      <xdr:rowOff>156216</xdr:rowOff>
    </xdr:from>
    <xdr:to>
      <xdr:col>23</xdr:col>
      <xdr:colOff>606425</xdr:colOff>
      <xdr:row>51</xdr:row>
      <xdr:rowOff>156216</xdr:rowOff>
    </xdr:to>
    <xdr:cxnSp macro="">
      <xdr:nvCxnSpPr>
        <xdr:cNvPr id="575" name="直線コネクタ 574"/>
        <xdr:cNvCxnSpPr/>
      </xdr:nvCxnSpPr>
      <xdr:spPr>
        <a:xfrm>
          <a:off x="16230600" y="89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19856</xdr:rowOff>
    </xdr:from>
    <xdr:to>
      <xdr:col>23</xdr:col>
      <xdr:colOff>517525</xdr:colOff>
      <xdr:row>58</xdr:row>
      <xdr:rowOff>37154</xdr:rowOff>
    </xdr:to>
    <xdr:cxnSp macro="">
      <xdr:nvCxnSpPr>
        <xdr:cNvPr id="576" name="直線コネクタ 575"/>
        <xdr:cNvCxnSpPr/>
      </xdr:nvCxnSpPr>
      <xdr:spPr>
        <a:xfrm>
          <a:off x="15481300" y="9963956"/>
          <a:ext cx="8382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11707</xdr:rowOff>
    </xdr:from>
    <xdr:ext cx="534377" cy="259045"/>
    <xdr:sp macro="" textlink="">
      <xdr:nvSpPr>
        <xdr:cNvPr id="577" name="教育費平均値テキスト"/>
        <xdr:cNvSpPr txBox="1"/>
      </xdr:nvSpPr>
      <xdr:spPr>
        <a:xfrm>
          <a:off x="16370300" y="9612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160280</xdr:rowOff>
    </xdr:from>
    <xdr:to>
      <xdr:col>23</xdr:col>
      <xdr:colOff>568325</xdr:colOff>
      <xdr:row>57</xdr:row>
      <xdr:rowOff>90430</xdr:rowOff>
    </xdr:to>
    <xdr:sp macro="" textlink="">
      <xdr:nvSpPr>
        <xdr:cNvPr id="578" name="フローチャート : 判断 577"/>
        <xdr:cNvSpPr/>
      </xdr:nvSpPr>
      <xdr:spPr>
        <a:xfrm>
          <a:off x="162687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158503</xdr:rowOff>
    </xdr:from>
    <xdr:to>
      <xdr:col>22</xdr:col>
      <xdr:colOff>365125</xdr:colOff>
      <xdr:row>58</xdr:row>
      <xdr:rowOff>19856</xdr:rowOff>
    </xdr:to>
    <xdr:cxnSp macro="">
      <xdr:nvCxnSpPr>
        <xdr:cNvPr id="579" name="直線コネクタ 578"/>
        <xdr:cNvCxnSpPr/>
      </xdr:nvCxnSpPr>
      <xdr:spPr>
        <a:xfrm>
          <a:off x="14592300" y="9931153"/>
          <a:ext cx="889000" cy="3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160013</xdr:rowOff>
    </xdr:from>
    <xdr:to>
      <xdr:col>22</xdr:col>
      <xdr:colOff>415925</xdr:colOff>
      <xdr:row>57</xdr:row>
      <xdr:rowOff>90163</xdr:rowOff>
    </xdr:to>
    <xdr:sp macro="" textlink="">
      <xdr:nvSpPr>
        <xdr:cNvPr id="580" name="フローチャート : 判断 579"/>
        <xdr:cNvSpPr/>
      </xdr:nvSpPr>
      <xdr:spPr>
        <a:xfrm>
          <a:off x="15430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106690</xdr:rowOff>
    </xdr:from>
    <xdr:ext cx="534377" cy="259045"/>
    <xdr:sp macro="" textlink="">
      <xdr:nvSpPr>
        <xdr:cNvPr id="581" name="テキスト ボックス 580"/>
        <xdr:cNvSpPr txBox="1"/>
      </xdr:nvSpPr>
      <xdr:spPr>
        <a:xfrm>
          <a:off x="15214111" y="953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38,267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116116</xdr:rowOff>
    </xdr:from>
    <xdr:to>
      <xdr:col>21</xdr:col>
      <xdr:colOff>161925</xdr:colOff>
      <xdr:row>57</xdr:row>
      <xdr:rowOff>158503</xdr:rowOff>
    </xdr:to>
    <xdr:cxnSp macro="">
      <xdr:nvCxnSpPr>
        <xdr:cNvPr id="582" name="直線コネクタ 581"/>
        <xdr:cNvCxnSpPr/>
      </xdr:nvCxnSpPr>
      <xdr:spPr>
        <a:xfrm>
          <a:off x="13703300" y="9888766"/>
          <a:ext cx="889000" cy="4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125095</xdr:rowOff>
    </xdr:from>
    <xdr:to>
      <xdr:col>21</xdr:col>
      <xdr:colOff>212725</xdr:colOff>
      <xdr:row>57</xdr:row>
      <xdr:rowOff>55245</xdr:rowOff>
    </xdr:to>
    <xdr:sp macro="" textlink="">
      <xdr:nvSpPr>
        <xdr:cNvPr id="583" name="フローチャート : 判断 582"/>
        <xdr:cNvSpPr/>
      </xdr:nvSpPr>
      <xdr:spPr>
        <a:xfrm>
          <a:off x="14541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71772</xdr:rowOff>
    </xdr:from>
    <xdr:ext cx="534377" cy="259045"/>
    <xdr:sp macro="" textlink="">
      <xdr:nvSpPr>
        <xdr:cNvPr id="584" name="テキスト ボックス 583"/>
        <xdr:cNvSpPr txBox="1"/>
      </xdr:nvSpPr>
      <xdr:spPr>
        <a:xfrm>
          <a:off x="14325111" y="95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116116</xdr:rowOff>
    </xdr:from>
    <xdr:to>
      <xdr:col>19</xdr:col>
      <xdr:colOff>644525</xdr:colOff>
      <xdr:row>57</xdr:row>
      <xdr:rowOff>157817</xdr:rowOff>
    </xdr:to>
    <xdr:cxnSp macro="">
      <xdr:nvCxnSpPr>
        <xdr:cNvPr id="585" name="直線コネクタ 584"/>
        <xdr:cNvCxnSpPr/>
      </xdr:nvCxnSpPr>
      <xdr:spPr>
        <a:xfrm flipV="1">
          <a:off x="12814300" y="9888766"/>
          <a:ext cx="889000" cy="4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1918</xdr:rowOff>
    </xdr:from>
    <xdr:to>
      <xdr:col>20</xdr:col>
      <xdr:colOff>9525</xdr:colOff>
      <xdr:row>57</xdr:row>
      <xdr:rowOff>103518</xdr:rowOff>
    </xdr:to>
    <xdr:sp macro="" textlink="">
      <xdr:nvSpPr>
        <xdr:cNvPr id="586" name="フローチャート : 判断 585"/>
        <xdr:cNvSpPr/>
      </xdr:nvSpPr>
      <xdr:spPr>
        <a:xfrm>
          <a:off x="13652500" y="977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120045</xdr:rowOff>
    </xdr:from>
    <xdr:ext cx="534377" cy="259045"/>
    <xdr:sp macro="" textlink="">
      <xdr:nvSpPr>
        <xdr:cNvPr id="587" name="テキスト ボックス 586"/>
        <xdr:cNvSpPr txBox="1"/>
      </xdr:nvSpPr>
      <xdr:spPr>
        <a:xfrm>
          <a:off x="13436111" y="954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13481</xdr:rowOff>
    </xdr:from>
    <xdr:to>
      <xdr:col>18</xdr:col>
      <xdr:colOff>492125</xdr:colOff>
      <xdr:row>57</xdr:row>
      <xdr:rowOff>115081</xdr:rowOff>
    </xdr:to>
    <xdr:sp macro="" textlink="">
      <xdr:nvSpPr>
        <xdr:cNvPr id="588" name="フローチャート : 判断 587"/>
        <xdr:cNvSpPr/>
      </xdr:nvSpPr>
      <xdr:spPr>
        <a:xfrm>
          <a:off x="12763500" y="97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131608</xdr:rowOff>
    </xdr:from>
    <xdr:ext cx="534377" cy="259045"/>
    <xdr:sp macro="" textlink="">
      <xdr:nvSpPr>
        <xdr:cNvPr id="589" name="テキスト ボックス 588"/>
        <xdr:cNvSpPr txBox="1"/>
      </xdr:nvSpPr>
      <xdr:spPr>
        <a:xfrm>
          <a:off x="12547111" y="956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157804</xdr:rowOff>
    </xdr:from>
    <xdr:to>
      <xdr:col>23</xdr:col>
      <xdr:colOff>568325</xdr:colOff>
      <xdr:row>58</xdr:row>
      <xdr:rowOff>87954</xdr:rowOff>
    </xdr:to>
    <xdr:sp macro="" textlink="">
      <xdr:nvSpPr>
        <xdr:cNvPr id="595" name="円/楕円 594"/>
        <xdr:cNvSpPr/>
      </xdr:nvSpPr>
      <xdr:spPr>
        <a:xfrm>
          <a:off x="16268700" y="993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72731</xdr:rowOff>
    </xdr:from>
    <xdr:ext cx="534377" cy="259045"/>
    <xdr:sp macro="" textlink="">
      <xdr:nvSpPr>
        <xdr:cNvPr id="596" name="教育費該当値テキスト"/>
        <xdr:cNvSpPr txBox="1"/>
      </xdr:nvSpPr>
      <xdr:spPr>
        <a:xfrm>
          <a:off x="16370300" y="984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29,383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140506</xdr:rowOff>
    </xdr:from>
    <xdr:to>
      <xdr:col>22</xdr:col>
      <xdr:colOff>415925</xdr:colOff>
      <xdr:row>58</xdr:row>
      <xdr:rowOff>70656</xdr:rowOff>
    </xdr:to>
    <xdr:sp macro="" textlink="">
      <xdr:nvSpPr>
        <xdr:cNvPr id="597" name="円/楕円 596"/>
        <xdr:cNvSpPr/>
      </xdr:nvSpPr>
      <xdr:spPr>
        <a:xfrm>
          <a:off x="15430500" y="991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61783</xdr:rowOff>
    </xdr:from>
    <xdr:ext cx="534377" cy="259045"/>
    <xdr:sp macro="" textlink="">
      <xdr:nvSpPr>
        <xdr:cNvPr id="598" name="テキスト ボックス 597"/>
        <xdr:cNvSpPr txBox="1"/>
      </xdr:nvSpPr>
      <xdr:spPr>
        <a:xfrm>
          <a:off x="15214111" y="1000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30,291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107703</xdr:rowOff>
    </xdr:from>
    <xdr:to>
      <xdr:col>21</xdr:col>
      <xdr:colOff>212725</xdr:colOff>
      <xdr:row>58</xdr:row>
      <xdr:rowOff>37853</xdr:rowOff>
    </xdr:to>
    <xdr:sp macro="" textlink="">
      <xdr:nvSpPr>
        <xdr:cNvPr id="599" name="円/楕円 598"/>
        <xdr:cNvSpPr/>
      </xdr:nvSpPr>
      <xdr:spPr>
        <a:xfrm>
          <a:off x="14541500" y="988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28980</xdr:rowOff>
    </xdr:from>
    <xdr:ext cx="534377" cy="259045"/>
    <xdr:sp macro="" textlink="">
      <xdr:nvSpPr>
        <xdr:cNvPr id="600" name="テキスト ボックス 599"/>
        <xdr:cNvSpPr txBox="1"/>
      </xdr:nvSpPr>
      <xdr:spPr>
        <a:xfrm>
          <a:off x="14325111" y="997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32,013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65316</xdr:rowOff>
    </xdr:from>
    <xdr:to>
      <xdr:col>20</xdr:col>
      <xdr:colOff>9525</xdr:colOff>
      <xdr:row>57</xdr:row>
      <xdr:rowOff>166916</xdr:rowOff>
    </xdr:to>
    <xdr:sp macro="" textlink="">
      <xdr:nvSpPr>
        <xdr:cNvPr id="601" name="円/楕円 600"/>
        <xdr:cNvSpPr/>
      </xdr:nvSpPr>
      <xdr:spPr>
        <a:xfrm>
          <a:off x="13652500" y="983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158043</xdr:rowOff>
    </xdr:from>
    <xdr:ext cx="534377" cy="259045"/>
    <xdr:sp macro="" textlink="">
      <xdr:nvSpPr>
        <xdr:cNvPr id="602" name="テキスト ボックス 601"/>
        <xdr:cNvSpPr txBox="1"/>
      </xdr:nvSpPr>
      <xdr:spPr>
        <a:xfrm>
          <a:off x="13436111" y="993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34,238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107017</xdr:rowOff>
    </xdr:from>
    <xdr:to>
      <xdr:col>18</xdr:col>
      <xdr:colOff>492125</xdr:colOff>
      <xdr:row>58</xdr:row>
      <xdr:rowOff>37167</xdr:rowOff>
    </xdr:to>
    <xdr:sp macro="" textlink="">
      <xdr:nvSpPr>
        <xdr:cNvPr id="603" name="円/楕円 602"/>
        <xdr:cNvSpPr/>
      </xdr:nvSpPr>
      <xdr:spPr>
        <a:xfrm>
          <a:off x="12763500" y="98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28294</xdr:rowOff>
    </xdr:from>
    <xdr:ext cx="534377" cy="259045"/>
    <xdr:sp macro="" textlink="">
      <xdr:nvSpPr>
        <xdr:cNvPr id="604" name="テキスト ボックス 603"/>
        <xdr:cNvSpPr txBox="1"/>
      </xdr:nvSpPr>
      <xdr:spPr>
        <a:xfrm>
          <a:off x="12547111" y="997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32,049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2213</xdr:rowOff>
    </xdr:from>
    <xdr:to>
      <xdr:col>23</xdr:col>
      <xdr:colOff>516889</xdr:colOff>
      <xdr:row>79</xdr:row>
      <xdr:rowOff>98879</xdr:rowOff>
    </xdr:to>
    <xdr:cxnSp macro="">
      <xdr:nvCxnSpPr>
        <xdr:cNvPr id="630" name="直線コネクタ 629"/>
        <xdr:cNvCxnSpPr/>
      </xdr:nvCxnSpPr>
      <xdr:spPr>
        <a:xfrm flipV="1">
          <a:off x="16317595" y="12175163"/>
          <a:ext cx="1269" cy="146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120340</xdr:rowOff>
    </xdr:from>
    <xdr:ext cx="534377" cy="259045"/>
    <xdr:sp macro="" textlink="">
      <xdr:nvSpPr>
        <xdr:cNvPr id="633" name="災害復旧費最大値テキスト"/>
        <xdr:cNvSpPr txBox="1"/>
      </xdr:nvSpPr>
      <xdr:spPr>
        <a:xfrm>
          <a:off x="16370300" y="1195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71</xdr:row>
      <xdr:rowOff>2213</xdr:rowOff>
    </xdr:from>
    <xdr:to>
      <xdr:col>23</xdr:col>
      <xdr:colOff>606425</xdr:colOff>
      <xdr:row>71</xdr:row>
      <xdr:rowOff>2213</xdr:rowOff>
    </xdr:to>
    <xdr:cxnSp macro="">
      <xdr:nvCxnSpPr>
        <xdr:cNvPr id="634" name="直線コネクタ 633"/>
        <xdr:cNvCxnSpPr/>
      </xdr:nvCxnSpPr>
      <xdr:spPr>
        <a:xfrm>
          <a:off x="16230600" y="1217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147961</xdr:rowOff>
    </xdr:from>
    <xdr:ext cx="469744" cy="259045"/>
    <xdr:sp macro="" textlink="">
      <xdr:nvSpPr>
        <xdr:cNvPr id="636" name="災害復旧費平均値テキスト"/>
        <xdr:cNvSpPr txBox="1"/>
      </xdr:nvSpPr>
      <xdr:spPr>
        <a:xfrm>
          <a:off x="16370300" y="133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125084</xdr:rowOff>
    </xdr:from>
    <xdr:to>
      <xdr:col>23</xdr:col>
      <xdr:colOff>568325</xdr:colOff>
      <xdr:row>79</xdr:row>
      <xdr:rowOff>55234</xdr:rowOff>
    </xdr:to>
    <xdr:sp macro="" textlink="">
      <xdr:nvSpPr>
        <xdr:cNvPr id="637" name="フローチャート : 判断 636"/>
        <xdr:cNvSpPr/>
      </xdr:nvSpPr>
      <xdr:spPr>
        <a:xfrm>
          <a:off x="16268700" y="134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107612</xdr:rowOff>
    </xdr:from>
    <xdr:to>
      <xdr:col>22</xdr:col>
      <xdr:colOff>415925</xdr:colOff>
      <xdr:row>79</xdr:row>
      <xdr:rowOff>37762</xdr:rowOff>
    </xdr:to>
    <xdr:sp macro="" textlink="">
      <xdr:nvSpPr>
        <xdr:cNvPr id="639" name="フローチャート : 判断 638"/>
        <xdr:cNvSpPr/>
      </xdr:nvSpPr>
      <xdr:spPr>
        <a:xfrm>
          <a:off x="15430500" y="134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54289</xdr:rowOff>
    </xdr:from>
    <xdr:ext cx="469744" cy="259045"/>
    <xdr:sp macro="" textlink="">
      <xdr:nvSpPr>
        <xdr:cNvPr id="640" name="テキスト ボックス 639"/>
        <xdr:cNvSpPr txBox="1"/>
      </xdr:nvSpPr>
      <xdr:spPr>
        <a:xfrm>
          <a:off x="15246427" y="132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158525</xdr:rowOff>
    </xdr:from>
    <xdr:to>
      <xdr:col>21</xdr:col>
      <xdr:colOff>212725</xdr:colOff>
      <xdr:row>79</xdr:row>
      <xdr:rowOff>88675</xdr:rowOff>
    </xdr:to>
    <xdr:sp macro="" textlink="">
      <xdr:nvSpPr>
        <xdr:cNvPr id="642" name="フローチャート : 判断 641"/>
        <xdr:cNvSpPr/>
      </xdr:nvSpPr>
      <xdr:spPr>
        <a:xfrm>
          <a:off x="14541500" y="1353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105202</xdr:rowOff>
    </xdr:from>
    <xdr:ext cx="469744" cy="259045"/>
    <xdr:sp macro="" textlink="">
      <xdr:nvSpPr>
        <xdr:cNvPr id="643" name="テキスト ボックス 642"/>
        <xdr:cNvSpPr txBox="1"/>
      </xdr:nvSpPr>
      <xdr:spPr>
        <a:xfrm>
          <a:off x="14357427" y="1330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91074</xdr:rowOff>
    </xdr:from>
    <xdr:to>
      <xdr:col>19</xdr:col>
      <xdr:colOff>644525</xdr:colOff>
      <xdr:row>79</xdr:row>
      <xdr:rowOff>98879</xdr:rowOff>
    </xdr:to>
    <xdr:cxnSp macro="">
      <xdr:nvCxnSpPr>
        <xdr:cNvPr id="644" name="直線コネクタ 643"/>
        <xdr:cNvCxnSpPr/>
      </xdr:nvCxnSpPr>
      <xdr:spPr>
        <a:xfrm>
          <a:off x="12814300" y="13635624"/>
          <a:ext cx="889000" cy="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115450</xdr:rowOff>
    </xdr:from>
    <xdr:to>
      <xdr:col>20</xdr:col>
      <xdr:colOff>9525</xdr:colOff>
      <xdr:row>79</xdr:row>
      <xdr:rowOff>45600</xdr:rowOff>
    </xdr:to>
    <xdr:sp macro="" textlink="">
      <xdr:nvSpPr>
        <xdr:cNvPr id="645" name="フローチャート : 判断 644"/>
        <xdr:cNvSpPr/>
      </xdr:nvSpPr>
      <xdr:spPr>
        <a:xfrm>
          <a:off x="13652500" y="134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62127</xdr:rowOff>
    </xdr:from>
    <xdr:ext cx="469744" cy="259045"/>
    <xdr:sp macro="" textlink="">
      <xdr:nvSpPr>
        <xdr:cNvPr id="646" name="テキスト ボックス 645"/>
        <xdr:cNvSpPr txBox="1"/>
      </xdr:nvSpPr>
      <xdr:spPr>
        <a:xfrm>
          <a:off x="13468427" y="132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116201</xdr:rowOff>
    </xdr:from>
    <xdr:to>
      <xdr:col>18</xdr:col>
      <xdr:colOff>492125</xdr:colOff>
      <xdr:row>79</xdr:row>
      <xdr:rowOff>46351</xdr:rowOff>
    </xdr:to>
    <xdr:sp macro="" textlink="">
      <xdr:nvSpPr>
        <xdr:cNvPr id="647" name="フローチャート : 判断 646"/>
        <xdr:cNvSpPr/>
      </xdr:nvSpPr>
      <xdr:spPr>
        <a:xfrm>
          <a:off x="12763500" y="1348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62878</xdr:rowOff>
    </xdr:from>
    <xdr:ext cx="469744" cy="259045"/>
    <xdr:sp macro="" textlink="">
      <xdr:nvSpPr>
        <xdr:cNvPr id="648" name="テキスト ボックス 647"/>
        <xdr:cNvSpPr txBox="1"/>
      </xdr:nvSpPr>
      <xdr:spPr>
        <a:xfrm>
          <a:off x="12579427" y="1326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4" name="円/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55"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6" name="円/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57" name="テキスト ボックス 656"/>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58" name="円/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59" name="テキスト ボックス 658"/>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0" name="円/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1" name="テキスト ボックス 660"/>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40274</xdr:rowOff>
    </xdr:from>
    <xdr:to>
      <xdr:col>18</xdr:col>
      <xdr:colOff>492125</xdr:colOff>
      <xdr:row>79</xdr:row>
      <xdr:rowOff>141874</xdr:rowOff>
    </xdr:to>
    <xdr:sp macro="" textlink="">
      <xdr:nvSpPr>
        <xdr:cNvPr id="662" name="円/楕円 661"/>
        <xdr:cNvSpPr/>
      </xdr:nvSpPr>
      <xdr:spPr>
        <a:xfrm>
          <a:off x="12763500" y="135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133001</xdr:rowOff>
    </xdr:from>
    <xdr:ext cx="378565" cy="259045"/>
    <xdr:sp macro="" textlink="">
      <xdr:nvSpPr>
        <xdr:cNvPr id="663" name="テキスト ボックス 662"/>
        <xdr:cNvSpPr txBox="1"/>
      </xdr:nvSpPr>
      <xdr:spPr>
        <a:xfrm>
          <a:off x="12625017" y="13677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28981</xdr:rowOff>
    </xdr:from>
    <xdr:to>
      <xdr:col>23</xdr:col>
      <xdr:colOff>516889</xdr:colOff>
      <xdr:row>97</xdr:row>
      <xdr:rowOff>110782</xdr:rowOff>
    </xdr:to>
    <xdr:cxnSp macro="">
      <xdr:nvCxnSpPr>
        <xdr:cNvPr id="687" name="直線コネクタ 686"/>
        <xdr:cNvCxnSpPr/>
      </xdr:nvCxnSpPr>
      <xdr:spPr>
        <a:xfrm flipV="1">
          <a:off x="16317595" y="15630931"/>
          <a:ext cx="1269" cy="111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114609</xdr:rowOff>
    </xdr:from>
    <xdr:ext cx="534377" cy="259045"/>
    <xdr:sp macro="" textlink="">
      <xdr:nvSpPr>
        <xdr:cNvPr id="688" name="公債費最小値テキスト"/>
        <xdr:cNvSpPr txBox="1"/>
      </xdr:nvSpPr>
      <xdr:spPr>
        <a:xfrm>
          <a:off x="16370300" y="1674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97</xdr:row>
      <xdr:rowOff>110782</xdr:rowOff>
    </xdr:from>
    <xdr:to>
      <xdr:col>23</xdr:col>
      <xdr:colOff>606425</xdr:colOff>
      <xdr:row>97</xdr:row>
      <xdr:rowOff>110782</xdr:rowOff>
    </xdr:to>
    <xdr:cxnSp macro="">
      <xdr:nvCxnSpPr>
        <xdr:cNvPr id="689" name="直線コネクタ 688"/>
        <xdr:cNvCxnSpPr/>
      </xdr:nvCxnSpPr>
      <xdr:spPr>
        <a:xfrm>
          <a:off x="16230600" y="1674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147108</xdr:rowOff>
    </xdr:from>
    <xdr:ext cx="534377" cy="259045"/>
    <xdr:sp macro="" textlink="">
      <xdr:nvSpPr>
        <xdr:cNvPr id="690" name="公債費最大値テキスト"/>
        <xdr:cNvSpPr txBox="1"/>
      </xdr:nvSpPr>
      <xdr:spPr>
        <a:xfrm>
          <a:off x="16370300" y="154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72,812</a:t>
          </a:r>
          <a:endParaRPr kumimoji="1" lang="ja-JP" altLang="en-US" sz="1000" b="1">
            <a:latin typeface="ＭＳ Ｐゴシック"/>
          </a:endParaRPr>
        </a:p>
      </xdr:txBody>
    </xdr:sp>
    <xdr:clientData/>
  </xdr:oneCellAnchor>
  <xdr:twoCellAnchor>
    <xdr:from>
      <xdr:col>23</xdr:col>
      <xdr:colOff>428625</xdr:colOff>
      <xdr:row>91</xdr:row>
      <xdr:rowOff>28981</xdr:rowOff>
    </xdr:from>
    <xdr:to>
      <xdr:col>23</xdr:col>
      <xdr:colOff>606425</xdr:colOff>
      <xdr:row>91</xdr:row>
      <xdr:rowOff>28981</xdr:rowOff>
    </xdr:to>
    <xdr:cxnSp macro="">
      <xdr:nvCxnSpPr>
        <xdr:cNvPr id="691" name="直線コネクタ 690"/>
        <xdr:cNvCxnSpPr/>
      </xdr:nvCxnSpPr>
      <xdr:spPr>
        <a:xfrm>
          <a:off x="16230600" y="15630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110306</xdr:rowOff>
    </xdr:from>
    <xdr:to>
      <xdr:col>23</xdr:col>
      <xdr:colOff>517525</xdr:colOff>
      <xdr:row>95</xdr:row>
      <xdr:rowOff>133108</xdr:rowOff>
    </xdr:to>
    <xdr:cxnSp macro="">
      <xdr:nvCxnSpPr>
        <xdr:cNvPr id="692" name="直線コネクタ 691"/>
        <xdr:cNvCxnSpPr/>
      </xdr:nvCxnSpPr>
      <xdr:spPr>
        <a:xfrm flipV="1">
          <a:off x="15481300" y="16398056"/>
          <a:ext cx="838200" cy="2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144536</xdr:rowOff>
    </xdr:from>
    <xdr:ext cx="534377" cy="259045"/>
    <xdr:sp macro="" textlink="">
      <xdr:nvSpPr>
        <xdr:cNvPr id="693" name="公債費平均値テキスト"/>
        <xdr:cNvSpPr txBox="1"/>
      </xdr:nvSpPr>
      <xdr:spPr>
        <a:xfrm>
          <a:off x="16370300" y="164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166109</xdr:rowOff>
    </xdr:from>
    <xdr:to>
      <xdr:col>23</xdr:col>
      <xdr:colOff>568325</xdr:colOff>
      <xdr:row>96</xdr:row>
      <xdr:rowOff>96259</xdr:rowOff>
    </xdr:to>
    <xdr:sp macro="" textlink="">
      <xdr:nvSpPr>
        <xdr:cNvPr id="694" name="フローチャート : 判断 693"/>
        <xdr:cNvSpPr/>
      </xdr:nvSpPr>
      <xdr:spPr>
        <a:xfrm>
          <a:off x="162687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97752</xdr:rowOff>
    </xdr:from>
    <xdr:to>
      <xdr:col>22</xdr:col>
      <xdr:colOff>365125</xdr:colOff>
      <xdr:row>95</xdr:row>
      <xdr:rowOff>133108</xdr:rowOff>
    </xdr:to>
    <xdr:cxnSp macro="">
      <xdr:nvCxnSpPr>
        <xdr:cNvPr id="695" name="直線コネクタ 694"/>
        <xdr:cNvCxnSpPr/>
      </xdr:nvCxnSpPr>
      <xdr:spPr>
        <a:xfrm>
          <a:off x="14592300" y="16385502"/>
          <a:ext cx="889000" cy="3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135516</xdr:rowOff>
    </xdr:from>
    <xdr:to>
      <xdr:col>22</xdr:col>
      <xdr:colOff>415925</xdr:colOff>
      <xdr:row>96</xdr:row>
      <xdr:rowOff>65666</xdr:rowOff>
    </xdr:to>
    <xdr:sp macro="" textlink="">
      <xdr:nvSpPr>
        <xdr:cNvPr id="696" name="フローチャート : 判断 695"/>
        <xdr:cNvSpPr/>
      </xdr:nvSpPr>
      <xdr:spPr>
        <a:xfrm>
          <a:off x="15430500" y="1642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56793</xdr:rowOff>
    </xdr:from>
    <xdr:ext cx="534377" cy="259045"/>
    <xdr:sp macro="" textlink="">
      <xdr:nvSpPr>
        <xdr:cNvPr id="697" name="テキスト ボックス 696"/>
        <xdr:cNvSpPr txBox="1"/>
      </xdr:nvSpPr>
      <xdr:spPr>
        <a:xfrm>
          <a:off x="15214111" y="165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66148</xdr:rowOff>
    </xdr:from>
    <xdr:to>
      <xdr:col>21</xdr:col>
      <xdr:colOff>161925</xdr:colOff>
      <xdr:row>95</xdr:row>
      <xdr:rowOff>97752</xdr:rowOff>
    </xdr:to>
    <xdr:cxnSp macro="">
      <xdr:nvCxnSpPr>
        <xdr:cNvPr id="698" name="直線コネクタ 697"/>
        <xdr:cNvCxnSpPr/>
      </xdr:nvCxnSpPr>
      <xdr:spPr>
        <a:xfrm>
          <a:off x="13703300" y="16353898"/>
          <a:ext cx="889000" cy="3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64536</xdr:rowOff>
    </xdr:from>
    <xdr:to>
      <xdr:col>21</xdr:col>
      <xdr:colOff>212725</xdr:colOff>
      <xdr:row>95</xdr:row>
      <xdr:rowOff>166136</xdr:rowOff>
    </xdr:to>
    <xdr:sp macro="" textlink="">
      <xdr:nvSpPr>
        <xdr:cNvPr id="699" name="フローチャート : 判断 698"/>
        <xdr:cNvSpPr/>
      </xdr:nvSpPr>
      <xdr:spPr>
        <a:xfrm>
          <a:off x="14541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157263</xdr:rowOff>
    </xdr:from>
    <xdr:ext cx="534377" cy="259045"/>
    <xdr:sp macro="" textlink="">
      <xdr:nvSpPr>
        <xdr:cNvPr id="700" name="テキスト ボックス 699"/>
        <xdr:cNvSpPr txBox="1"/>
      </xdr:nvSpPr>
      <xdr:spPr>
        <a:xfrm>
          <a:off x="14325111" y="164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66148</xdr:rowOff>
    </xdr:from>
    <xdr:to>
      <xdr:col>19</xdr:col>
      <xdr:colOff>644525</xdr:colOff>
      <xdr:row>95</xdr:row>
      <xdr:rowOff>107638</xdr:rowOff>
    </xdr:to>
    <xdr:cxnSp macro="">
      <xdr:nvCxnSpPr>
        <xdr:cNvPr id="701" name="直線コネクタ 700"/>
        <xdr:cNvCxnSpPr/>
      </xdr:nvCxnSpPr>
      <xdr:spPr>
        <a:xfrm flipV="1">
          <a:off x="12814300" y="16353898"/>
          <a:ext cx="889000" cy="4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47676</xdr:rowOff>
    </xdr:from>
    <xdr:to>
      <xdr:col>20</xdr:col>
      <xdr:colOff>9525</xdr:colOff>
      <xdr:row>95</xdr:row>
      <xdr:rowOff>149276</xdr:rowOff>
    </xdr:to>
    <xdr:sp macro="" textlink="">
      <xdr:nvSpPr>
        <xdr:cNvPr id="702" name="フローチャート : 判断 701"/>
        <xdr:cNvSpPr/>
      </xdr:nvSpPr>
      <xdr:spPr>
        <a:xfrm>
          <a:off x="13652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140403</xdr:rowOff>
    </xdr:from>
    <xdr:ext cx="534377" cy="259045"/>
    <xdr:sp macro="" textlink="">
      <xdr:nvSpPr>
        <xdr:cNvPr id="703" name="テキスト ボックス 702"/>
        <xdr:cNvSpPr txBox="1"/>
      </xdr:nvSpPr>
      <xdr:spPr>
        <a:xfrm>
          <a:off x="13436111" y="164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39255</xdr:rowOff>
    </xdr:from>
    <xdr:to>
      <xdr:col>18</xdr:col>
      <xdr:colOff>492125</xdr:colOff>
      <xdr:row>95</xdr:row>
      <xdr:rowOff>140855</xdr:rowOff>
    </xdr:to>
    <xdr:sp macro="" textlink="">
      <xdr:nvSpPr>
        <xdr:cNvPr id="704" name="フローチャート : 判断 703"/>
        <xdr:cNvSpPr/>
      </xdr:nvSpPr>
      <xdr:spPr>
        <a:xfrm>
          <a:off x="12763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157382</xdr:rowOff>
    </xdr:from>
    <xdr:ext cx="534377" cy="259045"/>
    <xdr:sp macro="" textlink="">
      <xdr:nvSpPr>
        <xdr:cNvPr id="705" name="テキスト ボックス 704"/>
        <xdr:cNvSpPr txBox="1"/>
      </xdr:nvSpPr>
      <xdr:spPr>
        <a:xfrm>
          <a:off x="12547111" y="161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59506</xdr:rowOff>
    </xdr:from>
    <xdr:to>
      <xdr:col>23</xdr:col>
      <xdr:colOff>568325</xdr:colOff>
      <xdr:row>95</xdr:row>
      <xdr:rowOff>161106</xdr:rowOff>
    </xdr:to>
    <xdr:sp macro="" textlink="">
      <xdr:nvSpPr>
        <xdr:cNvPr id="711" name="円/楕円 710"/>
        <xdr:cNvSpPr/>
      </xdr:nvSpPr>
      <xdr:spPr>
        <a:xfrm>
          <a:off x="16268700" y="1634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82383</xdr:rowOff>
    </xdr:from>
    <xdr:ext cx="534377" cy="259045"/>
    <xdr:sp macro="" textlink="">
      <xdr:nvSpPr>
        <xdr:cNvPr id="712" name="公債費該当値テキスト"/>
        <xdr:cNvSpPr txBox="1"/>
      </xdr:nvSpPr>
      <xdr:spPr>
        <a:xfrm>
          <a:off x="16370300" y="1619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32,543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82308</xdr:rowOff>
    </xdr:from>
    <xdr:to>
      <xdr:col>22</xdr:col>
      <xdr:colOff>415925</xdr:colOff>
      <xdr:row>96</xdr:row>
      <xdr:rowOff>12458</xdr:rowOff>
    </xdr:to>
    <xdr:sp macro="" textlink="">
      <xdr:nvSpPr>
        <xdr:cNvPr id="713" name="円/楕円 712"/>
        <xdr:cNvSpPr/>
      </xdr:nvSpPr>
      <xdr:spPr>
        <a:xfrm>
          <a:off x="15430500" y="1637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28985</xdr:rowOff>
    </xdr:from>
    <xdr:ext cx="534377" cy="259045"/>
    <xdr:sp macro="" textlink="">
      <xdr:nvSpPr>
        <xdr:cNvPr id="714" name="テキスト ボックス 713"/>
        <xdr:cNvSpPr txBox="1"/>
      </xdr:nvSpPr>
      <xdr:spPr>
        <a:xfrm>
          <a:off x="15214111" y="1614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31,346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46952</xdr:rowOff>
    </xdr:from>
    <xdr:to>
      <xdr:col>21</xdr:col>
      <xdr:colOff>212725</xdr:colOff>
      <xdr:row>95</xdr:row>
      <xdr:rowOff>148552</xdr:rowOff>
    </xdr:to>
    <xdr:sp macro="" textlink="">
      <xdr:nvSpPr>
        <xdr:cNvPr id="715" name="円/楕円 714"/>
        <xdr:cNvSpPr/>
      </xdr:nvSpPr>
      <xdr:spPr>
        <a:xfrm>
          <a:off x="14541500" y="1633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165079</xdr:rowOff>
    </xdr:from>
    <xdr:ext cx="534377" cy="259045"/>
    <xdr:sp macro="" textlink="">
      <xdr:nvSpPr>
        <xdr:cNvPr id="716" name="テキスト ボックス 715"/>
        <xdr:cNvSpPr txBox="1"/>
      </xdr:nvSpPr>
      <xdr:spPr>
        <a:xfrm>
          <a:off x="14325111" y="1610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33,202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15348</xdr:rowOff>
    </xdr:from>
    <xdr:to>
      <xdr:col>20</xdr:col>
      <xdr:colOff>9525</xdr:colOff>
      <xdr:row>95</xdr:row>
      <xdr:rowOff>116948</xdr:rowOff>
    </xdr:to>
    <xdr:sp macro="" textlink="">
      <xdr:nvSpPr>
        <xdr:cNvPr id="717" name="円/楕円 716"/>
        <xdr:cNvSpPr/>
      </xdr:nvSpPr>
      <xdr:spPr>
        <a:xfrm>
          <a:off x="13652500" y="1630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133475</xdr:rowOff>
    </xdr:from>
    <xdr:ext cx="534377" cy="259045"/>
    <xdr:sp macro="" textlink="">
      <xdr:nvSpPr>
        <xdr:cNvPr id="718" name="テキスト ボックス 717"/>
        <xdr:cNvSpPr txBox="1"/>
      </xdr:nvSpPr>
      <xdr:spPr>
        <a:xfrm>
          <a:off x="13436111" y="1607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34,861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56838</xdr:rowOff>
    </xdr:from>
    <xdr:to>
      <xdr:col>18</xdr:col>
      <xdr:colOff>492125</xdr:colOff>
      <xdr:row>95</xdr:row>
      <xdr:rowOff>158438</xdr:rowOff>
    </xdr:to>
    <xdr:sp macro="" textlink="">
      <xdr:nvSpPr>
        <xdr:cNvPr id="719" name="円/楕円 718"/>
        <xdr:cNvSpPr/>
      </xdr:nvSpPr>
      <xdr:spPr>
        <a:xfrm>
          <a:off x="12763500" y="1634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149565</xdr:rowOff>
    </xdr:from>
    <xdr:ext cx="534377" cy="259045"/>
    <xdr:sp macro="" textlink="">
      <xdr:nvSpPr>
        <xdr:cNvPr id="720" name="テキスト ボックス 719"/>
        <xdr:cNvSpPr txBox="1"/>
      </xdr:nvSpPr>
      <xdr:spPr>
        <a:xfrm>
          <a:off x="12547111" y="1643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32,683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4" name="テキスト ボックス 73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119126</xdr:rowOff>
    </xdr:from>
    <xdr:to>
      <xdr:col>32</xdr:col>
      <xdr:colOff>186689</xdr:colOff>
      <xdr:row>39</xdr:row>
      <xdr:rowOff>44450</xdr:rowOff>
    </xdr:to>
    <xdr:cxnSp macro="">
      <xdr:nvCxnSpPr>
        <xdr:cNvPr id="744" name="直線コネクタ 743"/>
        <xdr:cNvCxnSpPr/>
      </xdr:nvCxnSpPr>
      <xdr:spPr>
        <a:xfrm flipV="1">
          <a:off x="22159595" y="5262626"/>
          <a:ext cx="1269" cy="14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65803</xdr:rowOff>
    </xdr:from>
    <xdr:ext cx="469744" cy="259045"/>
    <xdr:sp macro="" textlink="">
      <xdr:nvSpPr>
        <xdr:cNvPr id="747" name="諸支出金最大値テキスト"/>
        <xdr:cNvSpPr txBox="1"/>
      </xdr:nvSpPr>
      <xdr:spPr>
        <a:xfrm>
          <a:off x="22212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a:t>
          </a:r>
          <a:endParaRPr kumimoji="1" lang="ja-JP" altLang="en-US" sz="1000" b="1">
            <a:latin typeface="ＭＳ Ｐゴシック"/>
          </a:endParaRPr>
        </a:p>
      </xdr:txBody>
    </xdr:sp>
    <xdr:clientData/>
  </xdr:oneCellAnchor>
  <xdr:twoCellAnchor>
    <xdr:from>
      <xdr:col>32</xdr:col>
      <xdr:colOff>98425</xdr:colOff>
      <xdr:row>30</xdr:row>
      <xdr:rowOff>119126</xdr:rowOff>
    </xdr:from>
    <xdr:to>
      <xdr:col>32</xdr:col>
      <xdr:colOff>276225</xdr:colOff>
      <xdr:row>30</xdr:row>
      <xdr:rowOff>119126</xdr:rowOff>
    </xdr:to>
    <xdr:cxnSp macro="">
      <xdr:nvCxnSpPr>
        <xdr:cNvPr id="748" name="直線コネクタ 747"/>
        <xdr:cNvCxnSpPr/>
      </xdr:nvCxnSpPr>
      <xdr:spPr>
        <a:xfrm>
          <a:off x="22072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66057</xdr:rowOff>
    </xdr:from>
    <xdr:ext cx="378565" cy="259045"/>
    <xdr:sp macro="" textlink="">
      <xdr:nvSpPr>
        <xdr:cNvPr id="750" name="諸支出金平均値テキスト"/>
        <xdr:cNvSpPr txBox="1"/>
      </xdr:nvSpPr>
      <xdr:spPr>
        <a:xfrm>
          <a:off x="22212300" y="6409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43180</xdr:rowOff>
    </xdr:from>
    <xdr:to>
      <xdr:col>32</xdr:col>
      <xdr:colOff>238125</xdr:colOff>
      <xdr:row>38</xdr:row>
      <xdr:rowOff>144780</xdr:rowOff>
    </xdr:to>
    <xdr:sp macro="" textlink="">
      <xdr:nvSpPr>
        <xdr:cNvPr id="751" name="フローチャート : 判断 750"/>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33274</xdr:rowOff>
    </xdr:from>
    <xdr:to>
      <xdr:col>31</xdr:col>
      <xdr:colOff>85725</xdr:colOff>
      <xdr:row>38</xdr:row>
      <xdr:rowOff>134874</xdr:rowOff>
    </xdr:to>
    <xdr:sp macro="" textlink="">
      <xdr:nvSpPr>
        <xdr:cNvPr id="753" name="フローチャート : 判断 752"/>
        <xdr:cNvSpPr/>
      </xdr:nvSpPr>
      <xdr:spPr>
        <a:xfrm>
          <a:off x="21272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151401</xdr:rowOff>
    </xdr:from>
    <xdr:ext cx="378565" cy="259045"/>
    <xdr:sp macro="" textlink="">
      <xdr:nvSpPr>
        <xdr:cNvPr id="754" name="テキスト ボックス 753"/>
        <xdr:cNvSpPr txBox="1"/>
      </xdr:nvSpPr>
      <xdr:spPr>
        <a:xfrm>
          <a:off x="21134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139192</xdr:rowOff>
    </xdr:from>
    <xdr:to>
      <xdr:col>29</xdr:col>
      <xdr:colOff>568325</xdr:colOff>
      <xdr:row>38</xdr:row>
      <xdr:rowOff>69342</xdr:rowOff>
    </xdr:to>
    <xdr:sp macro="" textlink="">
      <xdr:nvSpPr>
        <xdr:cNvPr id="756" name="フローチャート : 判断 755"/>
        <xdr:cNvSpPr/>
      </xdr:nvSpPr>
      <xdr:spPr>
        <a:xfrm>
          <a:off x="20383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85869</xdr:rowOff>
    </xdr:from>
    <xdr:ext cx="378565" cy="259045"/>
    <xdr:sp macro="" textlink="">
      <xdr:nvSpPr>
        <xdr:cNvPr id="757" name="テキスト ボックス 756"/>
        <xdr:cNvSpPr txBox="1"/>
      </xdr:nvSpPr>
      <xdr:spPr>
        <a:xfrm>
          <a:off x="20245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17272</xdr:rowOff>
    </xdr:from>
    <xdr:to>
      <xdr:col>28</xdr:col>
      <xdr:colOff>365125</xdr:colOff>
      <xdr:row>38</xdr:row>
      <xdr:rowOff>118872</xdr:rowOff>
    </xdr:to>
    <xdr:sp macro="" textlink="">
      <xdr:nvSpPr>
        <xdr:cNvPr id="759" name="フローチャート : 判断 758"/>
        <xdr:cNvSpPr/>
      </xdr:nvSpPr>
      <xdr:spPr>
        <a:xfrm>
          <a:off x="19494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135399</xdr:rowOff>
    </xdr:from>
    <xdr:ext cx="378565" cy="259045"/>
    <xdr:sp macro="" textlink="">
      <xdr:nvSpPr>
        <xdr:cNvPr id="760" name="テキスト ボックス 759"/>
        <xdr:cNvSpPr txBox="1"/>
      </xdr:nvSpPr>
      <xdr:spPr>
        <a:xfrm>
          <a:off x="19356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508</xdr:rowOff>
    </xdr:from>
    <xdr:to>
      <xdr:col>27</xdr:col>
      <xdr:colOff>161925</xdr:colOff>
      <xdr:row>38</xdr:row>
      <xdr:rowOff>102108</xdr:rowOff>
    </xdr:to>
    <xdr:sp macro="" textlink="">
      <xdr:nvSpPr>
        <xdr:cNvPr id="761" name="フローチャート : 判断 760"/>
        <xdr:cNvSpPr/>
      </xdr:nvSpPr>
      <xdr:spPr>
        <a:xfrm>
          <a:off x="18605500" y="651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118635</xdr:rowOff>
    </xdr:from>
    <xdr:ext cx="378565" cy="259045"/>
    <xdr:sp macro="" textlink="">
      <xdr:nvSpPr>
        <xdr:cNvPr id="762" name="テキスト ボックス 761"/>
        <xdr:cNvSpPr txBox="1"/>
      </xdr:nvSpPr>
      <xdr:spPr>
        <a:xfrm>
          <a:off x="18467017" y="6290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8" name="円/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69"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0" name="円/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1" name="テキスト ボックス 77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2" name="円/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3" name="テキスト ボックス 77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4" name="円/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5" name="テキスト ボックス 77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6" name="円/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7" name="テキスト ボックス 77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土木費は、全国平均のみ下回る状況</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40,378</a:t>
          </a:r>
          <a:r>
            <a:rPr kumimoji="1" lang="ja-JP" altLang="ja-JP" sz="1100">
              <a:solidFill>
                <a:schemeClr val="dk1"/>
              </a:solidFill>
              <a:effectLst/>
              <a:latin typeface="+mn-lt"/>
              <a:ea typeface="+mn-ea"/>
              <a:cs typeface="+mn-cs"/>
            </a:rPr>
            <a:t>円であった。</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年度に大規模な本庁舎耐震補強工事が</a:t>
          </a:r>
          <a:r>
            <a:rPr kumimoji="1" lang="ja-JP" altLang="en-US" sz="1100">
              <a:solidFill>
                <a:schemeClr val="dk1"/>
              </a:solidFill>
              <a:effectLst/>
              <a:latin typeface="+mn-lt"/>
              <a:ea typeface="+mn-ea"/>
              <a:cs typeface="+mn-cs"/>
            </a:rPr>
            <a:t>完了</a:t>
          </a:r>
          <a:r>
            <a:rPr kumimoji="1" lang="ja-JP" altLang="ja-JP" sz="1100">
              <a:solidFill>
                <a:schemeClr val="dk1"/>
              </a:solidFill>
              <a:effectLst/>
              <a:latin typeface="+mn-lt"/>
              <a:ea typeface="+mn-ea"/>
              <a:cs typeface="+mn-cs"/>
            </a:rPr>
            <a:t>したことが大きな減要因である</a:t>
          </a:r>
          <a:r>
            <a:rPr kumimoji="1" lang="ja-JP" altLang="en-US" sz="1100">
              <a:solidFill>
                <a:schemeClr val="dk1"/>
              </a:solidFill>
              <a:effectLst/>
              <a:latin typeface="+mn-lt"/>
              <a:ea typeface="+mn-ea"/>
              <a:cs typeface="+mn-cs"/>
            </a:rPr>
            <a:t>と考えられる</a:t>
          </a:r>
          <a:r>
            <a:rPr kumimoji="1" lang="ja-JP" altLang="ja-JP" sz="1100">
              <a:solidFill>
                <a:schemeClr val="dk1"/>
              </a:solidFill>
              <a:effectLst/>
              <a:latin typeface="+mn-lt"/>
              <a:ea typeface="+mn-ea"/>
              <a:cs typeface="+mn-cs"/>
            </a:rPr>
            <a:t>。しかし、今後は旧理科大校舎等改修事業や学校給食センター整備事業、（仮称）本多静六記念　市民の森・緑の公園整備事業、ごみ処理施設整備推進事業などの大規模</a:t>
          </a:r>
          <a:r>
            <a:rPr kumimoji="1" lang="ja-JP" altLang="en-US" sz="1100">
              <a:solidFill>
                <a:schemeClr val="dk1"/>
              </a:solidFill>
              <a:effectLst/>
              <a:latin typeface="+mn-lt"/>
              <a:ea typeface="+mn-ea"/>
              <a:cs typeface="+mn-cs"/>
            </a:rPr>
            <a:t>工事</a:t>
          </a:r>
          <a:r>
            <a:rPr kumimoji="1" lang="ja-JP" altLang="ja-JP" sz="1100">
              <a:solidFill>
                <a:schemeClr val="dk1"/>
              </a:solidFill>
              <a:effectLst/>
              <a:latin typeface="+mn-lt"/>
              <a:ea typeface="+mn-ea"/>
              <a:cs typeface="+mn-cs"/>
            </a:rPr>
            <a:t>が控えており更なる増加が見込まれる。より一層、事業の必要性の検証や見直しを徹底していくことで、事業費の減少に努める。</a:t>
          </a:r>
          <a:endParaRPr lang="ja-JP" altLang="ja-JP" sz="1400">
            <a:effectLst/>
          </a:endParaRPr>
        </a:p>
        <a:p>
          <a:r>
            <a:rPr kumimoji="1" lang="ja-JP" altLang="ja-JP" sz="1100">
              <a:solidFill>
                <a:schemeClr val="dk1"/>
              </a:solidFill>
              <a:effectLst/>
              <a:latin typeface="+mn-lt"/>
              <a:ea typeface="+mn-ea"/>
              <a:cs typeface="+mn-cs"/>
            </a:rPr>
            <a:t>　公債費は住民一人当たり</a:t>
          </a:r>
          <a:r>
            <a:rPr kumimoji="1" lang="en-US" altLang="ja-JP" sz="1100">
              <a:solidFill>
                <a:schemeClr val="dk1"/>
              </a:solidFill>
              <a:effectLst/>
              <a:latin typeface="+mn-lt"/>
              <a:ea typeface="+mn-ea"/>
              <a:cs typeface="+mn-cs"/>
            </a:rPr>
            <a:t>32,543</a:t>
          </a:r>
          <a:r>
            <a:rPr kumimoji="1" lang="ja-JP" altLang="ja-JP" sz="1100">
              <a:solidFill>
                <a:schemeClr val="dk1"/>
              </a:solidFill>
              <a:effectLst/>
              <a:latin typeface="+mn-lt"/>
              <a:ea typeface="+mn-ea"/>
              <a:cs typeface="+mn-cs"/>
            </a:rPr>
            <a:t>円となっており、全国平均</a:t>
          </a:r>
          <a:r>
            <a:rPr kumimoji="1" lang="ja-JP" altLang="en-US" sz="1100">
              <a:solidFill>
                <a:schemeClr val="dk1"/>
              </a:solidFill>
              <a:effectLst/>
              <a:latin typeface="+mn-lt"/>
              <a:ea typeface="+mn-ea"/>
              <a:cs typeface="+mn-cs"/>
            </a:rPr>
            <a:t>は下回る</a:t>
          </a:r>
          <a:r>
            <a:rPr kumimoji="1" lang="ja-JP" altLang="ja-JP" sz="1100">
              <a:solidFill>
                <a:schemeClr val="dk1"/>
              </a:solidFill>
              <a:effectLst/>
              <a:latin typeface="+mn-lt"/>
              <a:ea typeface="+mn-ea"/>
              <a:cs typeface="+mn-cs"/>
            </a:rPr>
            <a:t>ものの、類似団体平均や埼玉県平均</a:t>
          </a:r>
          <a:r>
            <a:rPr kumimoji="1" lang="ja-JP" altLang="en-US" sz="1100">
              <a:solidFill>
                <a:schemeClr val="dk1"/>
              </a:solidFill>
              <a:effectLst/>
              <a:latin typeface="+mn-lt"/>
              <a:ea typeface="+mn-ea"/>
              <a:cs typeface="+mn-cs"/>
            </a:rPr>
            <a:t>を上回る</a:t>
          </a:r>
          <a:r>
            <a:rPr kumimoji="1" lang="ja-JP" altLang="ja-JP" sz="1100">
              <a:solidFill>
                <a:schemeClr val="dk1"/>
              </a:solidFill>
              <a:effectLst/>
              <a:latin typeface="+mn-lt"/>
              <a:ea typeface="+mn-ea"/>
              <a:cs typeface="+mn-cs"/>
            </a:rPr>
            <a:t>高い水準で</a:t>
          </a:r>
          <a:r>
            <a:rPr kumimoji="1" lang="ja-JP" altLang="en-US" sz="1100">
              <a:solidFill>
                <a:schemeClr val="dk1"/>
              </a:solidFill>
              <a:effectLst/>
              <a:latin typeface="+mn-lt"/>
              <a:ea typeface="+mn-ea"/>
              <a:cs typeface="+mn-cs"/>
            </a:rPr>
            <a:t>推移している</a:t>
          </a:r>
          <a:r>
            <a:rPr kumimoji="1" lang="ja-JP" altLang="ja-JP" sz="1100">
              <a:solidFill>
                <a:schemeClr val="dk1"/>
              </a:solidFill>
              <a:effectLst/>
              <a:latin typeface="+mn-lt"/>
              <a:ea typeface="+mn-ea"/>
              <a:cs typeface="+mn-cs"/>
            </a:rPr>
            <a:t>ため、投資的事業の必要性を十分検証のうえ、市債の新規発行抑制に努めていく。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埼玉県久喜市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地方消費税交付金の減（</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0" lang="en-US" altLang="ja-JP" sz="1100" b="0" i="0" u="none" strike="noStrike" kern="0" cap="none" spc="0" normalizeH="0" baseline="0" noProof="0">
              <a:ln>
                <a:noFill/>
              </a:ln>
              <a:solidFill>
                <a:prstClr val="black"/>
              </a:solidFill>
              <a:effectLst/>
              <a:uLnTx/>
              <a:uFillTx/>
              <a:latin typeface="+mn-lt"/>
              <a:ea typeface="+mn-ea"/>
              <a:cs typeface="+mn-cs"/>
            </a:rPr>
            <a:t>232,909</a:t>
          </a:r>
          <a:r>
            <a:rPr kumimoji="1" lang="ja-JP" altLang="en-US" sz="1100" b="0" i="0" u="none" strike="noStrike" kern="0" cap="none" spc="0" normalizeH="0" baseline="0" noProof="0">
              <a:ln>
                <a:noFill/>
              </a:ln>
              <a:solidFill>
                <a:prstClr val="black"/>
              </a:solidFill>
              <a:effectLst/>
              <a:uLnTx/>
              <a:uFillTx/>
              <a:latin typeface="+mn-lt"/>
              <a:ea typeface="+mn-ea"/>
              <a:cs typeface="+mn-cs"/>
            </a:rPr>
            <a:t>千円）等の理由により、実質収支が</a:t>
          </a:r>
          <a:r>
            <a:rPr kumimoji="0" lang="en-US" altLang="ja-JP" sz="1100" b="0" i="0" u="none" strike="noStrike" kern="0" cap="none" spc="0" normalizeH="0" baseline="0" noProof="0">
              <a:ln>
                <a:noFill/>
              </a:ln>
              <a:solidFill>
                <a:prstClr val="black"/>
              </a:solidFill>
              <a:effectLst/>
              <a:uLnTx/>
              <a:uFillTx/>
              <a:latin typeface="+mn-lt"/>
              <a:ea typeface="+mn-ea"/>
              <a:cs typeface="+mn-cs"/>
            </a:rPr>
            <a:t>246,028</a:t>
          </a:r>
          <a:r>
            <a:rPr kumimoji="1" lang="ja-JP" altLang="en-US" sz="1100" b="0" i="0" u="none" strike="noStrike" kern="0" cap="none" spc="0" normalizeH="0" baseline="0" noProof="0">
              <a:ln>
                <a:noFill/>
              </a:ln>
              <a:solidFill>
                <a:prstClr val="black"/>
              </a:solidFill>
              <a:effectLst/>
              <a:uLnTx/>
              <a:uFillTx/>
              <a:latin typeface="+mn-lt"/>
              <a:ea typeface="+mn-ea"/>
              <a:cs typeface="+mn-cs"/>
            </a:rPr>
            <a:t>千円の減となった結果、実質収支額が</a:t>
          </a:r>
          <a:r>
            <a:rPr kumimoji="1" lang="en-US" altLang="ja-JP" sz="1100" b="0" i="0" u="none" strike="noStrike" kern="0" cap="none" spc="0" normalizeH="0" baseline="0" noProof="0">
              <a:ln>
                <a:noFill/>
              </a:ln>
              <a:solidFill>
                <a:prstClr val="black"/>
              </a:solidFill>
              <a:effectLst/>
              <a:uLnTx/>
              <a:uFillTx/>
              <a:latin typeface="+mn-lt"/>
              <a:ea typeface="+mn-ea"/>
              <a:cs typeface="+mn-cs"/>
            </a:rPr>
            <a:t>0.81</a:t>
          </a:r>
          <a:r>
            <a:rPr kumimoji="1" lang="ja-JP" altLang="en-US" sz="1100" b="0" i="0" u="none" strike="noStrike" kern="0" cap="none" spc="0" normalizeH="0" baseline="0" noProof="0">
              <a:ln>
                <a:noFill/>
              </a:ln>
              <a:solidFill>
                <a:prstClr val="black"/>
              </a:solidFill>
              <a:effectLst/>
              <a:uLnTx/>
              <a:uFillTx/>
              <a:latin typeface="+mn-lt"/>
              <a:ea typeface="+mn-ea"/>
              <a:cs typeface="+mn-cs"/>
            </a:rPr>
            <a:t>ポイントの減となった。</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財政調整基金</a:t>
          </a:r>
          <a:r>
            <a:rPr kumimoji="1" lang="ja-JP" altLang="en-US" sz="1100" b="0" i="0" u="none" strike="noStrike" kern="0" cap="none" spc="0" normalizeH="0" baseline="0" noProof="0">
              <a:ln>
                <a:noFill/>
              </a:ln>
              <a:solidFill>
                <a:prstClr val="black"/>
              </a:solidFill>
              <a:effectLst/>
              <a:uLnTx/>
              <a:uFillTx/>
              <a:latin typeface="+mn-lt"/>
              <a:ea typeface="+mn-ea"/>
              <a:cs typeface="+mn-cs"/>
            </a:rPr>
            <a:t>残高</a:t>
          </a:r>
          <a:r>
            <a:rPr kumimoji="1" lang="ja-JP" altLang="ja-JP" sz="1100" b="0" i="0" u="none" strike="noStrike" kern="0" cap="none" spc="0" normalizeH="0" baseline="0" noProof="0">
              <a:ln>
                <a:noFill/>
              </a:ln>
              <a:solidFill>
                <a:prstClr val="black"/>
              </a:solidFill>
              <a:effectLst/>
              <a:uLnTx/>
              <a:uFillTx/>
              <a:latin typeface="+mn-lt"/>
              <a:ea typeface="+mn-ea"/>
              <a:cs typeface="+mn-cs"/>
            </a:rPr>
            <a:t>は、普通交付税の優遇措置の終了に備えて積増しをした結果、増加の傾向にある。また、実質単年度収支は前年度と比較し</a:t>
          </a:r>
          <a:r>
            <a:rPr kumimoji="1" lang="en-US" altLang="ja-JP" sz="1100" b="0" i="0" u="none" strike="noStrike" kern="0" cap="none" spc="0" normalizeH="0" baseline="0" noProof="0">
              <a:ln>
                <a:noFill/>
              </a:ln>
              <a:solidFill>
                <a:prstClr val="black"/>
              </a:solidFill>
              <a:effectLst/>
              <a:uLnTx/>
              <a:uFillTx/>
              <a:latin typeface="+mn-lt"/>
              <a:ea typeface="+mn-ea"/>
              <a:cs typeface="+mn-cs"/>
            </a:rPr>
            <a:t>2.55</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ポイントの</a:t>
          </a:r>
          <a:r>
            <a:rPr kumimoji="1" lang="ja-JP" altLang="en-US" sz="1100" b="0" i="0" u="none" strike="noStrike" kern="0" cap="none" spc="0" normalizeH="0" baseline="0" noProof="0">
              <a:ln>
                <a:noFill/>
              </a:ln>
              <a:solidFill>
                <a:prstClr val="black"/>
              </a:solidFill>
              <a:effectLst/>
              <a:uLnTx/>
              <a:uFillTx/>
              <a:latin typeface="+mn-lt"/>
              <a:ea typeface="+mn-ea"/>
              <a:cs typeface="+mn-cs"/>
            </a:rPr>
            <a:t>減</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普通交付税の優遇措置が縮小</a:t>
          </a:r>
          <a:r>
            <a:rPr kumimoji="1" lang="ja-JP" altLang="en-US" sz="1100" b="0" i="0" u="none" strike="noStrike" kern="0" cap="none" spc="0" normalizeH="0" baseline="0" noProof="0">
              <a:ln>
                <a:noFill/>
              </a:ln>
              <a:solidFill>
                <a:prstClr val="black"/>
              </a:solidFill>
              <a:effectLst/>
              <a:uLnTx/>
              <a:uFillTx/>
              <a:latin typeface="+mn-lt"/>
              <a:ea typeface="+mn-ea"/>
              <a:cs typeface="+mn-cs"/>
            </a:rPr>
            <a:t>して</a:t>
          </a:r>
          <a:r>
            <a:rPr kumimoji="1" lang="ja-JP" altLang="ja-JP" sz="1100" b="0" i="0" u="none" strike="noStrike" kern="0" cap="none" spc="0" normalizeH="0" baseline="0" noProof="0">
              <a:ln>
                <a:noFill/>
              </a:ln>
              <a:solidFill>
                <a:prstClr val="black"/>
              </a:solidFill>
              <a:effectLst/>
              <a:uLnTx/>
              <a:uFillTx/>
              <a:latin typeface="+mn-lt"/>
              <a:ea typeface="+mn-ea"/>
              <a:cs typeface="+mn-cs"/>
            </a:rPr>
            <a:t>実質収支額が減少していくこと</a:t>
          </a:r>
          <a:r>
            <a:rPr kumimoji="1" lang="ja-JP" altLang="en-US" sz="1100" b="0" i="0" u="none" strike="noStrike" kern="0" cap="none" spc="0" normalizeH="0" baseline="0" noProof="0">
              <a:ln>
                <a:noFill/>
              </a:ln>
              <a:solidFill>
                <a:prstClr val="black"/>
              </a:solidFill>
              <a:effectLst/>
              <a:uLnTx/>
              <a:uFillTx/>
              <a:latin typeface="+mn-lt"/>
              <a:ea typeface="+mn-ea"/>
              <a:cs typeface="+mn-cs"/>
            </a:rPr>
            <a:t>や、今後、給食センター、ごみ処理施設の建設及び公共施設の老朽化対策経費の増加等</a:t>
          </a:r>
          <a:r>
            <a:rPr kumimoji="1" lang="ja-JP" altLang="ja-JP" sz="1100" b="0" i="0" u="none" strike="noStrike" kern="0" cap="none" spc="0" normalizeH="0" baseline="0" noProof="0">
              <a:ln>
                <a:noFill/>
              </a:ln>
              <a:solidFill>
                <a:prstClr val="black"/>
              </a:solidFill>
              <a:effectLst/>
              <a:uLnTx/>
              <a:uFillTx/>
              <a:latin typeface="+mn-lt"/>
              <a:ea typeface="+mn-ea"/>
              <a:cs typeface="+mn-cs"/>
            </a:rPr>
            <a:t>が予想されることから、引き続き適正な管理を行っていく。</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埼玉県久喜市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28</a:t>
          </a:r>
          <a:r>
            <a:rPr kumimoji="1" lang="ja-JP" altLang="ja-JP" sz="1300" b="0" i="0" u="none" strike="noStrike" kern="0" cap="none" spc="0" normalizeH="0" baseline="0" noProof="0">
              <a:ln>
                <a:noFill/>
              </a:ln>
              <a:solidFill>
                <a:prstClr val="black"/>
              </a:solidFill>
              <a:effectLst/>
              <a:uLnTx/>
              <a:uFillTx/>
              <a:latin typeface="+mn-lt"/>
              <a:ea typeface="+mn-ea"/>
              <a:cs typeface="+mn-cs"/>
            </a:rPr>
            <a:t>年度も過年度と同様に、全ての会計において赤字額はなかった。しかし、平成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21</a:t>
          </a:r>
          <a:r>
            <a:rPr kumimoji="1" lang="ja-JP" altLang="ja-JP" sz="1300" b="0" i="0" u="none" strike="noStrike" kern="0" cap="none" spc="0" normalizeH="0" baseline="0" noProof="0">
              <a:ln>
                <a:noFill/>
              </a:ln>
              <a:solidFill>
                <a:prstClr val="black"/>
              </a:solidFill>
              <a:effectLst/>
              <a:uLnTx/>
              <a:uFillTx/>
              <a:latin typeface="+mn-lt"/>
              <a:ea typeface="+mn-ea"/>
              <a:cs typeface="+mn-cs"/>
            </a:rPr>
            <a:t>年度の合併による普通交付税の優遇措置が継続していることが黒字額の大きな要因であるため、</a:t>
          </a:r>
          <a:r>
            <a:rPr kumimoji="1" lang="ja-JP" altLang="en-US" sz="1300" b="0" i="0" u="none" strike="noStrike" kern="0" cap="none" spc="0" normalizeH="0" baseline="0" noProof="0">
              <a:ln>
                <a:noFill/>
              </a:ln>
              <a:solidFill>
                <a:prstClr val="black"/>
              </a:solidFill>
              <a:effectLst/>
              <a:uLnTx/>
              <a:uFillTx/>
              <a:latin typeface="+mn-lt"/>
              <a:ea typeface="+mn-ea"/>
              <a:cs typeface="+mn-cs"/>
            </a:rPr>
            <a:t>黒字が減少してきている</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今後</a:t>
          </a:r>
          <a:r>
            <a:rPr kumimoji="1" lang="ja-JP" altLang="en-US" sz="1300" b="0" i="0" u="none" strike="noStrike" kern="0" cap="none" spc="0" normalizeH="0" baseline="0" noProof="0">
              <a:ln>
                <a:noFill/>
              </a:ln>
              <a:solidFill>
                <a:prstClr val="black"/>
              </a:solidFill>
              <a:effectLst/>
              <a:uLnTx/>
              <a:uFillTx/>
              <a:latin typeface="+mn-lt"/>
              <a:ea typeface="+mn-ea"/>
              <a:cs typeface="+mn-cs"/>
            </a:rPr>
            <a:t>も</a:t>
          </a:r>
          <a:r>
            <a:rPr kumimoji="1" lang="ja-JP" altLang="ja-JP" sz="1300" b="0" i="0" u="none" strike="noStrike" kern="0" cap="none" spc="0" normalizeH="0" baseline="0" noProof="0">
              <a:ln>
                <a:noFill/>
              </a:ln>
              <a:solidFill>
                <a:prstClr val="black"/>
              </a:solidFill>
              <a:effectLst/>
              <a:uLnTx/>
              <a:uFillTx/>
              <a:latin typeface="+mn-lt"/>
              <a:ea typeface="+mn-ea"/>
              <a:cs typeface="+mn-cs"/>
            </a:rPr>
            <a:t>各会計において適正な財政運営及び企業運営に努め</a:t>
          </a:r>
          <a:r>
            <a:rPr kumimoji="1" lang="ja-JP" altLang="en-US" sz="1300" b="0" i="0" u="none" strike="noStrike" kern="0" cap="none" spc="0" normalizeH="0" baseline="0" noProof="0">
              <a:ln>
                <a:noFill/>
              </a:ln>
              <a:solidFill>
                <a:prstClr val="black"/>
              </a:solidFill>
              <a:effectLst/>
              <a:uLnTx/>
              <a:uFillTx/>
              <a:latin typeface="+mn-lt"/>
              <a:ea typeface="+mn-ea"/>
              <a:cs typeface="+mn-cs"/>
            </a:rPr>
            <a:t>ていく</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埼玉県久喜市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実質公債費比率の分子は、平成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28</a:t>
          </a:r>
          <a:r>
            <a:rPr kumimoji="1" lang="ja-JP" altLang="ja-JP" sz="1300" b="0" i="0" u="none" strike="noStrike" kern="0" cap="none" spc="0" normalizeH="0" baseline="0" noProof="0">
              <a:ln>
                <a:noFill/>
              </a:ln>
              <a:solidFill>
                <a:prstClr val="black"/>
              </a:solidFill>
              <a:effectLst/>
              <a:uLnTx/>
              <a:uFillTx/>
              <a:latin typeface="+mn-lt"/>
              <a:ea typeface="+mn-ea"/>
              <a:cs typeface="+mn-cs"/>
            </a:rPr>
            <a:t>年度は減少となり、</a:t>
          </a:r>
          <a:r>
            <a:rPr kumimoji="1" lang="ja-JP" altLang="en-US" sz="1300" b="0" i="0" u="none" strike="noStrike" kern="0" cap="none" spc="0" normalizeH="0" baseline="0" noProof="0">
              <a:ln>
                <a:noFill/>
              </a:ln>
              <a:solidFill>
                <a:prstClr val="black"/>
              </a:solidFill>
              <a:effectLst/>
              <a:uLnTx/>
              <a:uFillTx/>
              <a:latin typeface="+mn-lt"/>
              <a:ea typeface="+mn-ea"/>
              <a:cs typeface="+mn-cs"/>
            </a:rPr>
            <a:t>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24</a:t>
          </a:r>
          <a:r>
            <a:rPr kumimoji="1" lang="ja-JP" altLang="en-US" sz="1300" b="0" i="0" u="none" strike="noStrike" kern="0" cap="none" spc="0" normalizeH="0" baseline="0" noProof="0">
              <a:ln>
                <a:noFill/>
              </a:ln>
              <a:solidFill>
                <a:prstClr val="black"/>
              </a:solidFill>
              <a:effectLst/>
              <a:uLnTx/>
              <a:uFillTx/>
              <a:latin typeface="+mn-lt"/>
              <a:ea typeface="+mn-ea"/>
              <a:cs typeface="+mn-cs"/>
            </a:rPr>
            <a:t>年度からの推移は</a:t>
          </a:r>
          <a:r>
            <a:rPr kumimoji="1" lang="ja-JP" altLang="ja-JP" sz="1300" b="0" i="0" u="none" strike="noStrike" kern="0" cap="none" spc="0" normalizeH="0" baseline="0" noProof="0">
              <a:ln>
                <a:noFill/>
              </a:ln>
              <a:solidFill>
                <a:prstClr val="black"/>
              </a:solidFill>
              <a:effectLst/>
              <a:uLnTx/>
              <a:uFillTx/>
              <a:latin typeface="+mn-lt"/>
              <a:ea typeface="+mn-ea"/>
              <a:cs typeface="+mn-cs"/>
            </a:rPr>
            <a:t>減少傾向にある。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　また、</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元利償還金</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は</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300" b="0" i="0" u="none" strike="noStrike" kern="0" cap="none" spc="0" normalizeH="0" baseline="0" noProof="0">
              <a:ln>
                <a:noFill/>
              </a:ln>
              <a:solidFill>
                <a:prstClr val="black"/>
              </a:solidFill>
              <a:effectLst/>
              <a:uLnTx/>
              <a:uFillTx/>
              <a:latin typeface="+mn-lt"/>
              <a:ea typeface="+mn-ea"/>
              <a:cs typeface="+mn-cs"/>
            </a:rPr>
            <a:t>償還完了により</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減少している</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今後、大規模な事業を控えているが、新規借入の抑制や</a:t>
          </a:r>
          <a:r>
            <a:rPr kumimoji="1" lang="ja-JP" altLang="ja-JP" sz="1300" b="0" i="0" u="none" strike="noStrike" kern="0" cap="none" spc="0" normalizeH="0" baseline="0" noProof="0">
              <a:ln>
                <a:noFill/>
              </a:ln>
              <a:solidFill>
                <a:prstClr val="black"/>
              </a:solidFill>
              <a:effectLst/>
              <a:uLnTx/>
              <a:uFillTx/>
              <a:latin typeface="+mn-lt"/>
              <a:ea typeface="+mn-ea"/>
              <a:cs typeface="+mn-cs"/>
            </a:rPr>
            <a:t>借換等</a:t>
          </a:r>
          <a:r>
            <a:rPr kumimoji="1" lang="ja-JP" altLang="en-US" sz="1300" b="0" i="0" u="none" strike="noStrike" kern="0" cap="none" spc="0" normalizeH="0" baseline="0" noProof="0">
              <a:ln>
                <a:noFill/>
              </a:ln>
              <a:solidFill>
                <a:prstClr val="black"/>
              </a:solidFill>
              <a:effectLst/>
              <a:uLnTx/>
              <a:uFillTx/>
              <a:latin typeface="+mn-lt"/>
              <a:ea typeface="+mn-ea"/>
              <a:cs typeface="+mn-cs"/>
            </a:rPr>
            <a:t>を実施していくことで、</a:t>
          </a:r>
          <a:r>
            <a:rPr kumimoji="1" lang="ja-JP" altLang="ja-JP" sz="1300" b="0" i="0" u="none" strike="noStrike" kern="0" cap="none" spc="0" normalizeH="0" baseline="0" noProof="0">
              <a:ln>
                <a:noFill/>
              </a:ln>
              <a:solidFill>
                <a:prstClr val="black"/>
              </a:solidFill>
              <a:effectLst/>
              <a:uLnTx/>
              <a:uFillTx/>
              <a:latin typeface="+mn-lt"/>
              <a:ea typeface="+mn-ea"/>
              <a:cs typeface="+mn-cs"/>
            </a:rPr>
            <a:t>公債費</a:t>
          </a:r>
          <a:r>
            <a:rPr kumimoji="1" lang="ja-JP" altLang="en-US" sz="1300" b="0" i="0" u="none" strike="noStrike" kern="0" cap="none" spc="0" normalizeH="0" baseline="0" noProof="0">
              <a:ln>
                <a:noFill/>
              </a:ln>
              <a:solidFill>
                <a:prstClr val="black"/>
              </a:solidFill>
              <a:effectLst/>
              <a:uLnTx/>
              <a:uFillTx/>
              <a:latin typeface="+mn-lt"/>
              <a:ea typeface="+mn-ea"/>
              <a:cs typeface="+mn-cs"/>
            </a:rPr>
            <a:t>の削減に努めていく</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埼玉県久喜市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一般会計等に係る地方債現在高は、</a:t>
          </a:r>
          <a:r>
            <a:rPr kumimoji="1" lang="ja-JP" altLang="en-US" sz="1300" b="0" i="0" u="none" strike="noStrike" kern="0" cap="none" spc="0" normalizeH="0" baseline="0" noProof="0">
              <a:ln>
                <a:noFill/>
              </a:ln>
              <a:solidFill>
                <a:prstClr val="black"/>
              </a:solidFill>
              <a:effectLst/>
              <a:uLnTx/>
              <a:uFillTx/>
              <a:latin typeface="+mn-lt"/>
              <a:ea typeface="+mn-ea"/>
              <a:cs typeface="+mn-cs"/>
            </a:rPr>
            <a:t>地方債の新規発行抑制に</a:t>
          </a:r>
          <a:r>
            <a:rPr kumimoji="1" lang="ja-JP" altLang="ja-JP" sz="1300" b="0" i="0" u="none" strike="noStrike" kern="0" cap="none" spc="0" normalizeH="0" baseline="0" noProof="0">
              <a:ln>
                <a:noFill/>
              </a:ln>
              <a:solidFill>
                <a:prstClr val="black"/>
              </a:solidFill>
              <a:effectLst/>
              <a:uLnTx/>
              <a:uFillTx/>
              <a:latin typeface="+mn-lt"/>
              <a:ea typeface="+mn-ea"/>
              <a:cs typeface="+mn-cs"/>
            </a:rPr>
            <a:t>努めているが、臨時財政対策債の残高が増加傾向にあることもあり、増加している状況である。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充当可能基金については、財政調整基金</a:t>
          </a:r>
          <a:r>
            <a:rPr kumimoji="1" lang="ja-JP" altLang="en-US" sz="1300" b="0" i="0" u="none" strike="noStrike" kern="0" cap="none" spc="0" normalizeH="0" baseline="0" noProof="0">
              <a:ln>
                <a:noFill/>
              </a:ln>
              <a:solidFill>
                <a:prstClr val="black"/>
              </a:solidFill>
              <a:effectLst/>
              <a:uLnTx/>
              <a:uFillTx/>
              <a:latin typeface="+mn-lt"/>
              <a:ea typeface="+mn-ea"/>
              <a:cs typeface="+mn-cs"/>
            </a:rPr>
            <a:t>残高</a:t>
          </a:r>
          <a:r>
            <a:rPr kumimoji="1" lang="ja-JP" altLang="ja-JP" sz="1300" b="0" i="0" u="none" strike="noStrike" kern="0" cap="none" spc="0" normalizeH="0" baseline="0" noProof="0">
              <a:ln>
                <a:noFill/>
              </a:ln>
              <a:solidFill>
                <a:prstClr val="black"/>
              </a:solidFill>
              <a:effectLst/>
              <a:uLnTx/>
              <a:uFillTx/>
              <a:latin typeface="+mn-lt"/>
              <a:ea typeface="+mn-ea"/>
              <a:cs typeface="+mn-cs"/>
            </a:rPr>
            <a:t>の増等により、毎年度</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増加の傾向にある。</a:t>
          </a: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また、臨時財政対策債は基準財政需要額算入見込額に全額算入されることから、充当可能財源等が増加し、将来負担比率が減少する要因となっている。</a:t>
          </a: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早期健全化基準未満であるが、</a:t>
          </a:r>
          <a:r>
            <a:rPr kumimoji="1" lang="ja-JP" altLang="en-US" sz="1300" b="0" i="0" u="none" strike="noStrike" kern="0" cap="none" spc="0" normalizeH="0" baseline="0" noProof="0">
              <a:ln>
                <a:noFill/>
              </a:ln>
              <a:solidFill>
                <a:prstClr val="black"/>
              </a:solidFill>
              <a:effectLst/>
              <a:uLnTx/>
              <a:uFillTx/>
              <a:latin typeface="+mn-lt"/>
              <a:ea typeface="+mn-ea"/>
              <a:cs typeface="+mn-cs"/>
            </a:rPr>
            <a:t>今後も</a:t>
          </a:r>
          <a:r>
            <a:rPr kumimoji="1" lang="ja-JP" altLang="ja-JP" sz="1300" b="0" i="0" u="none" strike="noStrike" kern="0" cap="none" spc="0" normalizeH="0" baseline="0" noProof="0">
              <a:ln>
                <a:noFill/>
              </a:ln>
              <a:solidFill>
                <a:prstClr val="black"/>
              </a:solidFill>
              <a:effectLst/>
              <a:uLnTx/>
              <a:uFillTx/>
              <a:latin typeface="+mn-lt"/>
              <a:ea typeface="+mn-ea"/>
              <a:cs typeface="+mn-cs"/>
            </a:rPr>
            <a:t>計画的な償還と事業の必要性の</a:t>
          </a:r>
          <a:r>
            <a:rPr kumimoji="1" lang="ja-JP" altLang="en-US" sz="1300" b="0" i="0" u="none" strike="noStrike" kern="0" cap="none" spc="0" normalizeH="0" baseline="0" noProof="0">
              <a:ln>
                <a:noFill/>
              </a:ln>
              <a:solidFill>
                <a:prstClr val="black"/>
              </a:solidFill>
              <a:effectLst/>
              <a:uLnTx/>
              <a:uFillTx/>
              <a:latin typeface="+mn-lt"/>
              <a:ea typeface="+mn-ea"/>
              <a:cs typeface="+mn-cs"/>
            </a:rPr>
            <a:t>検証</a:t>
          </a:r>
          <a:r>
            <a:rPr kumimoji="1" lang="ja-JP" altLang="ja-JP" sz="1300" b="0" i="0" u="none" strike="noStrike" kern="0" cap="none" spc="0" normalizeH="0" baseline="0" noProof="0">
              <a:ln>
                <a:noFill/>
              </a:ln>
              <a:solidFill>
                <a:prstClr val="black"/>
              </a:solidFill>
              <a:effectLst/>
              <a:uLnTx/>
              <a:uFillTx/>
              <a:latin typeface="+mn-lt"/>
              <a:ea typeface="+mn-ea"/>
              <a:cs typeface="+mn-cs"/>
            </a:rPr>
            <a:t>による</a:t>
          </a:r>
          <a:r>
            <a:rPr kumimoji="1" lang="ja-JP" altLang="en-US" sz="1300" b="0" i="0" u="none" strike="noStrike" kern="0" cap="none" spc="0" normalizeH="0" baseline="0" noProof="0">
              <a:ln>
                <a:noFill/>
              </a:ln>
              <a:solidFill>
                <a:prstClr val="black"/>
              </a:solidFill>
              <a:effectLst/>
              <a:uLnTx/>
              <a:uFillTx/>
              <a:latin typeface="+mn-lt"/>
              <a:ea typeface="+mn-ea"/>
              <a:cs typeface="+mn-cs"/>
            </a:rPr>
            <a:t>地方</a:t>
          </a:r>
          <a:r>
            <a:rPr kumimoji="1" lang="ja-JP" altLang="ja-JP" sz="1300" b="0" i="0" u="none" strike="noStrike" kern="0" cap="none" spc="0" normalizeH="0" baseline="0" noProof="0">
              <a:ln>
                <a:noFill/>
              </a:ln>
              <a:solidFill>
                <a:prstClr val="black"/>
              </a:solidFill>
              <a:effectLst/>
              <a:uLnTx/>
              <a:uFillTx/>
              <a:latin typeface="+mn-lt"/>
              <a:ea typeface="+mn-ea"/>
              <a:cs typeface="+mn-cs"/>
            </a:rPr>
            <a:t>債の新規発行抑制</a:t>
          </a:r>
          <a:r>
            <a:rPr kumimoji="1" lang="ja-JP" altLang="en-US" sz="1300" b="0" i="0" u="none" strike="noStrike" kern="0" cap="none" spc="0" normalizeH="0" baseline="0" noProof="0">
              <a:ln>
                <a:noFill/>
              </a:ln>
              <a:solidFill>
                <a:prstClr val="black"/>
              </a:solidFill>
              <a:effectLst/>
              <a:uLnTx/>
              <a:uFillTx/>
              <a:latin typeface="+mn-lt"/>
              <a:ea typeface="+mn-ea"/>
              <a:cs typeface="+mn-cs"/>
            </a:rPr>
            <a:t>に努め、</a:t>
          </a:r>
          <a:r>
            <a:rPr kumimoji="1" lang="ja-JP" altLang="ja-JP" sz="1300" b="0" i="0" u="none" strike="noStrike" kern="0" cap="none" spc="0" normalizeH="0" baseline="0" noProof="0">
              <a:ln>
                <a:noFill/>
              </a:ln>
              <a:solidFill>
                <a:prstClr val="black"/>
              </a:solidFill>
              <a:effectLst/>
              <a:uLnTx/>
              <a:uFillTx/>
              <a:latin typeface="+mn-lt"/>
              <a:ea typeface="+mn-ea"/>
              <a:cs typeface="+mn-cs"/>
            </a:rPr>
            <a:t>更なる比率の改善</a:t>
          </a:r>
          <a:r>
            <a:rPr kumimoji="1" lang="ja-JP" altLang="en-US" sz="1300" b="0" i="0" u="none" strike="noStrike" kern="0" cap="none" spc="0" normalizeH="0" baseline="0" noProof="0">
              <a:ln>
                <a:noFill/>
              </a:ln>
              <a:solidFill>
                <a:prstClr val="black"/>
              </a:solidFill>
              <a:effectLst/>
              <a:uLnTx/>
              <a:uFillTx/>
              <a:latin typeface="+mn-lt"/>
              <a:ea typeface="+mn-ea"/>
              <a:cs typeface="+mn-cs"/>
            </a:rPr>
            <a:t>を図る</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埼玉県久喜市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154,241
152,001
82.41
51,716,916
47,235,137
2,316,445
30,469,708
47,005,789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40.5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埼玉県久喜市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154,241
152,001
82.41
51,716,916
47,235,137
2,316,445
30,469,708
47,005,789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40.5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埼玉県久喜市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154,241
152,001
82.41
51,716,916
47,235,137
2,316,445
30,469,708
47,005,789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40.5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06247\AppData\Local\Microsoft\Windows\Temporary%20Internet%20Files\Content.IE5\4TPIUX38\&#12304;&#36001;&#25919;&#29366;&#27841;&#36039;&#26009;&#38598;&#12305;_112321_&#20037;&#21916;&#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K73">
            <v>87.9</v>
          </cell>
          <cell r="L73">
            <v>67.3</v>
          </cell>
          <cell r="M73">
            <v>51.5</v>
          </cell>
          <cell r="N73">
            <v>49.9</v>
          </cell>
          <cell r="O73">
            <v>40.5</v>
          </cell>
        </row>
        <row r="75">
          <cell r="K75">
            <v>10</v>
          </cell>
          <cell r="L75">
            <v>9.4</v>
          </cell>
          <cell r="M75">
            <v>9</v>
          </cell>
          <cell r="N75">
            <v>8.3000000000000007</v>
          </cell>
          <cell r="O75">
            <v>7.8</v>
          </cell>
        </row>
        <row r="77">
          <cell r="G77" t="str">
            <v>類似団体内平均値</v>
          </cell>
          <cell r="K77">
            <v>42</v>
          </cell>
          <cell r="L77">
            <v>32.6</v>
          </cell>
          <cell r="M77">
            <v>30.5</v>
          </cell>
          <cell r="N77">
            <v>25.4</v>
          </cell>
          <cell r="O77">
            <v>16.600000000000001</v>
          </cell>
        </row>
        <row r="79">
          <cell r="K79">
            <v>6.8</v>
          </cell>
          <cell r="L79">
            <v>5.9</v>
          </cell>
          <cell r="M79">
            <v>5.2</v>
          </cell>
          <cell r="N79">
            <v>4.8</v>
          </cell>
          <cell r="O79">
            <v>3.6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R9" sqref="R9:V9"/>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51716916</v>
      </c>
      <c r="BO4" s="411"/>
      <c r="BP4" s="411"/>
      <c r="BQ4" s="411"/>
      <c r="BR4" s="411"/>
      <c r="BS4" s="411"/>
      <c r="BT4" s="411"/>
      <c r="BU4" s="412"/>
      <c r="BV4" s="410">
        <v>58521222</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7.6</v>
      </c>
      <c r="CU4" s="588"/>
      <c r="CV4" s="588"/>
      <c r="CW4" s="588"/>
      <c r="CX4" s="588"/>
      <c r="CY4" s="588"/>
      <c r="CZ4" s="588"/>
      <c r="DA4" s="589"/>
      <c r="DB4" s="587">
        <v>8.4</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47235137</v>
      </c>
      <c r="BO5" s="416"/>
      <c r="BP5" s="416"/>
      <c r="BQ5" s="416"/>
      <c r="BR5" s="416"/>
      <c r="BS5" s="416"/>
      <c r="BT5" s="416"/>
      <c r="BU5" s="417"/>
      <c r="BV5" s="415">
        <v>52156622</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92.6</v>
      </c>
      <c r="CU5" s="386"/>
      <c r="CV5" s="386"/>
      <c r="CW5" s="386"/>
      <c r="CX5" s="386"/>
      <c r="CY5" s="386"/>
      <c r="CZ5" s="386"/>
      <c r="DA5" s="387"/>
      <c r="DB5" s="385">
        <v>90.2</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4481779</v>
      </c>
      <c r="BO6" s="416"/>
      <c r="BP6" s="416"/>
      <c r="BQ6" s="416"/>
      <c r="BR6" s="416"/>
      <c r="BS6" s="416"/>
      <c r="BT6" s="416"/>
      <c r="BU6" s="417"/>
      <c r="BV6" s="415">
        <v>6364600</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98.3</v>
      </c>
      <c r="CU6" s="562"/>
      <c r="CV6" s="562"/>
      <c r="CW6" s="562"/>
      <c r="CX6" s="562"/>
      <c r="CY6" s="562"/>
      <c r="CZ6" s="562"/>
      <c r="DA6" s="563"/>
      <c r="DB6" s="561">
        <v>96.8</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2165334</v>
      </c>
      <c r="BO7" s="416"/>
      <c r="BP7" s="416"/>
      <c r="BQ7" s="416"/>
      <c r="BR7" s="416"/>
      <c r="BS7" s="416"/>
      <c r="BT7" s="416"/>
      <c r="BU7" s="417"/>
      <c r="BV7" s="415">
        <v>3802127</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30469708</v>
      </c>
      <c r="CU7" s="416"/>
      <c r="CV7" s="416"/>
      <c r="CW7" s="416"/>
      <c r="CX7" s="416"/>
      <c r="CY7" s="416"/>
      <c r="CZ7" s="416"/>
      <c r="DA7" s="417"/>
      <c r="DB7" s="415">
        <v>30470514</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2316445</v>
      </c>
      <c r="BO8" s="416"/>
      <c r="BP8" s="416"/>
      <c r="BQ8" s="416"/>
      <c r="BR8" s="416"/>
      <c r="BS8" s="416"/>
      <c r="BT8" s="416"/>
      <c r="BU8" s="417"/>
      <c r="BV8" s="415">
        <v>2562473</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0.87</v>
      </c>
      <c r="CU8" s="525"/>
      <c r="CV8" s="525"/>
      <c r="CW8" s="525"/>
      <c r="CX8" s="525"/>
      <c r="CY8" s="525"/>
      <c r="CZ8" s="525"/>
      <c r="DA8" s="526"/>
      <c r="DB8" s="524">
        <v>0.87</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152311</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-246028</v>
      </c>
      <c r="BO9" s="416"/>
      <c r="BP9" s="416"/>
      <c r="BQ9" s="416"/>
      <c r="BR9" s="416"/>
      <c r="BS9" s="416"/>
      <c r="BT9" s="416"/>
      <c r="BU9" s="417"/>
      <c r="BV9" s="415">
        <v>1004303</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12.8</v>
      </c>
      <c r="CU9" s="386"/>
      <c r="CV9" s="386"/>
      <c r="CW9" s="386"/>
      <c r="CX9" s="386"/>
      <c r="CY9" s="386"/>
      <c r="CZ9" s="386"/>
      <c r="DA9" s="387"/>
      <c r="DB9" s="385">
        <v>11.7</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154310</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169</v>
      </c>
      <c r="BO10" s="416"/>
      <c r="BP10" s="416"/>
      <c r="BQ10" s="416"/>
      <c r="BR10" s="416"/>
      <c r="BS10" s="416"/>
      <c r="BT10" s="416"/>
      <c r="BU10" s="417"/>
      <c r="BV10" s="415">
        <v>2294</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v>414551</v>
      </c>
      <c r="BO11" s="416"/>
      <c r="BP11" s="416"/>
      <c r="BQ11" s="416"/>
      <c r="BR11" s="416"/>
      <c r="BS11" s="416"/>
      <c r="BT11" s="416"/>
      <c r="BU11" s="417"/>
      <c r="BV11" s="415">
        <v>165360</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154241</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946342</v>
      </c>
      <c r="BO12" s="416"/>
      <c r="BP12" s="416"/>
      <c r="BQ12" s="416"/>
      <c r="BR12" s="416"/>
      <c r="BS12" s="416"/>
      <c r="BT12" s="416"/>
      <c r="BU12" s="417"/>
      <c r="BV12" s="415">
        <v>734544</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152001</v>
      </c>
      <c r="S13" s="517"/>
      <c r="T13" s="517"/>
      <c r="U13" s="517"/>
      <c r="V13" s="518"/>
      <c r="W13" s="504" t="s">
        <v>124</v>
      </c>
      <c r="X13" s="428"/>
      <c r="Y13" s="428"/>
      <c r="Z13" s="428"/>
      <c r="AA13" s="428"/>
      <c r="AB13" s="429"/>
      <c r="AC13" s="391">
        <v>1757</v>
      </c>
      <c r="AD13" s="392"/>
      <c r="AE13" s="392"/>
      <c r="AF13" s="392"/>
      <c r="AG13" s="393"/>
      <c r="AH13" s="391">
        <v>1871</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-777650</v>
      </c>
      <c r="BO13" s="416"/>
      <c r="BP13" s="416"/>
      <c r="BQ13" s="416"/>
      <c r="BR13" s="416"/>
      <c r="BS13" s="416"/>
      <c r="BT13" s="416"/>
      <c r="BU13" s="417"/>
      <c r="BV13" s="415">
        <v>437413</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7.8</v>
      </c>
      <c r="CU13" s="386"/>
      <c r="CV13" s="386"/>
      <c r="CW13" s="386"/>
      <c r="CX13" s="386"/>
      <c r="CY13" s="386"/>
      <c r="CZ13" s="386"/>
      <c r="DA13" s="387"/>
      <c r="DB13" s="385">
        <v>8.3000000000000007</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154527</v>
      </c>
      <c r="S14" s="517"/>
      <c r="T14" s="517"/>
      <c r="U14" s="517"/>
      <c r="V14" s="518"/>
      <c r="W14" s="519"/>
      <c r="X14" s="431"/>
      <c r="Y14" s="431"/>
      <c r="Z14" s="431"/>
      <c r="AA14" s="431"/>
      <c r="AB14" s="432"/>
      <c r="AC14" s="509">
        <v>2.5</v>
      </c>
      <c r="AD14" s="510"/>
      <c r="AE14" s="510"/>
      <c r="AF14" s="510"/>
      <c r="AG14" s="511"/>
      <c r="AH14" s="509">
        <v>2.6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40.5</v>
      </c>
      <c r="CU14" s="488"/>
      <c r="CV14" s="488"/>
      <c r="CW14" s="488"/>
      <c r="CX14" s="488"/>
      <c r="CY14" s="488"/>
      <c r="CZ14" s="488"/>
      <c r="DA14" s="489"/>
      <c r="DB14" s="520">
        <v>49.9</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152441</v>
      </c>
      <c r="S15" s="517"/>
      <c r="T15" s="517"/>
      <c r="U15" s="517"/>
      <c r="V15" s="518"/>
      <c r="W15" s="504" t="s">
        <v>131</v>
      </c>
      <c r="X15" s="428"/>
      <c r="Y15" s="428"/>
      <c r="Z15" s="428"/>
      <c r="AA15" s="428"/>
      <c r="AB15" s="429"/>
      <c r="AC15" s="391">
        <v>18451</v>
      </c>
      <c r="AD15" s="392"/>
      <c r="AE15" s="392"/>
      <c r="AF15" s="392"/>
      <c r="AG15" s="393"/>
      <c r="AH15" s="391">
        <v>19034</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19022877</v>
      </c>
      <c r="BO15" s="411"/>
      <c r="BP15" s="411"/>
      <c r="BQ15" s="411"/>
      <c r="BR15" s="411"/>
      <c r="BS15" s="411"/>
      <c r="BT15" s="411"/>
      <c r="BU15" s="412"/>
      <c r="BV15" s="410">
        <v>18544385</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26.3</v>
      </c>
      <c r="AD16" s="510"/>
      <c r="AE16" s="510"/>
      <c r="AF16" s="510"/>
      <c r="AG16" s="511"/>
      <c r="AH16" s="509">
        <v>26.9</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21845742</v>
      </c>
      <c r="BO16" s="416"/>
      <c r="BP16" s="416"/>
      <c r="BQ16" s="416"/>
      <c r="BR16" s="416"/>
      <c r="BS16" s="416"/>
      <c r="BT16" s="416"/>
      <c r="BU16" s="417"/>
      <c r="BV16" s="415">
        <v>21261203</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50054</v>
      </c>
      <c r="AD17" s="392"/>
      <c r="AE17" s="392"/>
      <c r="AF17" s="392"/>
      <c r="AG17" s="393"/>
      <c r="AH17" s="391">
        <v>49965</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24386603</v>
      </c>
      <c r="BO17" s="416"/>
      <c r="BP17" s="416"/>
      <c r="BQ17" s="416"/>
      <c r="BR17" s="416"/>
      <c r="BS17" s="416"/>
      <c r="BT17" s="416"/>
      <c r="BU17" s="417"/>
      <c r="BV17" s="415">
        <v>23710960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82.41</v>
      </c>
      <c r="M18" s="480"/>
      <c r="N18" s="480"/>
      <c r="O18" s="480"/>
      <c r="P18" s="480"/>
      <c r="Q18" s="480"/>
      <c r="R18" s="481"/>
      <c r="S18" s="481"/>
      <c r="T18" s="481"/>
      <c r="U18" s="481"/>
      <c r="V18" s="482"/>
      <c r="W18" s="496"/>
      <c r="X18" s="497"/>
      <c r="Y18" s="497"/>
      <c r="Z18" s="497"/>
      <c r="AA18" s="497"/>
      <c r="AB18" s="505"/>
      <c r="AC18" s="379">
        <v>71.2</v>
      </c>
      <c r="AD18" s="380"/>
      <c r="AE18" s="380"/>
      <c r="AF18" s="380"/>
      <c r="AG18" s="483"/>
      <c r="AH18" s="379">
        <v>70.5</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28394950</v>
      </c>
      <c r="BO18" s="416"/>
      <c r="BP18" s="416"/>
      <c r="BQ18" s="416"/>
      <c r="BR18" s="416"/>
      <c r="BS18" s="416"/>
      <c r="BT18" s="416"/>
      <c r="BU18" s="417"/>
      <c r="BV18" s="415">
        <v>28258017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1848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39127264</v>
      </c>
      <c r="BO19" s="416"/>
      <c r="BP19" s="416"/>
      <c r="BQ19" s="416"/>
      <c r="BR19" s="416"/>
      <c r="BS19" s="416"/>
      <c r="BT19" s="416"/>
      <c r="BU19" s="417"/>
      <c r="BV19" s="415">
        <v>41369605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59082</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47005789</v>
      </c>
      <c r="BO23" s="416"/>
      <c r="BP23" s="416"/>
      <c r="BQ23" s="416"/>
      <c r="BR23" s="416"/>
      <c r="BS23" s="416"/>
      <c r="BT23" s="416"/>
      <c r="BU23" s="417"/>
      <c r="BV23" s="415">
        <v>48837551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9570</v>
      </c>
      <c r="R24" s="392"/>
      <c r="S24" s="392"/>
      <c r="T24" s="392"/>
      <c r="U24" s="392"/>
      <c r="V24" s="393"/>
      <c r="W24" s="457"/>
      <c r="X24" s="448"/>
      <c r="Y24" s="449"/>
      <c r="Z24" s="388" t="s">
        <v>155</v>
      </c>
      <c r="AA24" s="389"/>
      <c r="AB24" s="389"/>
      <c r="AC24" s="389"/>
      <c r="AD24" s="389"/>
      <c r="AE24" s="389"/>
      <c r="AF24" s="389"/>
      <c r="AG24" s="390"/>
      <c r="AH24" s="391">
        <v>777</v>
      </c>
      <c r="AI24" s="392"/>
      <c r="AJ24" s="392"/>
      <c r="AK24" s="392"/>
      <c r="AL24" s="393"/>
      <c r="AM24" s="391">
        <v>2386944</v>
      </c>
      <c r="AN24" s="392"/>
      <c r="AO24" s="392"/>
      <c r="AP24" s="392"/>
      <c r="AQ24" s="392"/>
      <c r="AR24" s="393"/>
      <c r="AS24" s="391">
        <v>3072</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34429305</v>
      </c>
      <c r="BO24" s="416"/>
      <c r="BP24" s="416"/>
      <c r="BQ24" s="416"/>
      <c r="BR24" s="416"/>
      <c r="BS24" s="416"/>
      <c r="BT24" s="416"/>
      <c r="BU24" s="417"/>
      <c r="BV24" s="415">
        <v>34509115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8050</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2499627</v>
      </c>
      <c r="BO25" s="411"/>
      <c r="BP25" s="411"/>
      <c r="BQ25" s="411"/>
      <c r="BR25" s="411"/>
      <c r="BS25" s="411"/>
      <c r="BT25" s="411"/>
      <c r="BU25" s="412"/>
      <c r="BV25" s="410">
        <v>3058020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7370</v>
      </c>
      <c r="R26" s="392"/>
      <c r="S26" s="392"/>
      <c r="T26" s="392"/>
      <c r="U26" s="392"/>
      <c r="V26" s="393"/>
      <c r="W26" s="457"/>
      <c r="X26" s="448"/>
      <c r="Y26" s="449"/>
      <c r="Z26" s="388" t="s">
        <v>161</v>
      </c>
      <c r="AA26" s="470"/>
      <c r="AB26" s="470"/>
      <c r="AC26" s="470"/>
      <c r="AD26" s="470"/>
      <c r="AE26" s="470"/>
      <c r="AF26" s="470"/>
      <c r="AG26" s="471"/>
      <c r="AH26" s="391">
        <v>30</v>
      </c>
      <c r="AI26" s="392"/>
      <c r="AJ26" s="392"/>
      <c r="AK26" s="392"/>
      <c r="AL26" s="393"/>
      <c r="AM26" s="391">
        <v>89160</v>
      </c>
      <c r="AN26" s="392"/>
      <c r="AO26" s="392"/>
      <c r="AP26" s="392"/>
      <c r="AQ26" s="392"/>
      <c r="AR26" s="393"/>
      <c r="AS26" s="391">
        <v>2972</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4830</v>
      </c>
      <c r="R27" s="392"/>
      <c r="S27" s="392"/>
      <c r="T27" s="392"/>
      <c r="U27" s="392"/>
      <c r="V27" s="393"/>
      <c r="W27" s="457"/>
      <c r="X27" s="448"/>
      <c r="Y27" s="449"/>
      <c r="Z27" s="388" t="s">
        <v>164</v>
      </c>
      <c r="AA27" s="389"/>
      <c r="AB27" s="389"/>
      <c r="AC27" s="389"/>
      <c r="AD27" s="389"/>
      <c r="AE27" s="389"/>
      <c r="AF27" s="389"/>
      <c r="AG27" s="390"/>
      <c r="AH27" s="391">
        <v>24</v>
      </c>
      <c r="AI27" s="392"/>
      <c r="AJ27" s="392"/>
      <c r="AK27" s="392"/>
      <c r="AL27" s="393"/>
      <c r="AM27" s="391">
        <v>84004</v>
      </c>
      <c r="AN27" s="392"/>
      <c r="AO27" s="392"/>
      <c r="AP27" s="392"/>
      <c r="AQ27" s="392"/>
      <c r="AR27" s="393"/>
      <c r="AS27" s="391">
        <v>3500</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122</v>
      </c>
      <c r="BO27" s="419"/>
      <c r="BP27" s="419"/>
      <c r="BQ27" s="419"/>
      <c r="BR27" s="419"/>
      <c r="BS27" s="419"/>
      <c r="BT27" s="419"/>
      <c r="BU27" s="420"/>
      <c r="BV27" s="418" t="s">
        <v>122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4330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5821861</v>
      </c>
      <c r="BO28" s="411"/>
      <c r="BP28" s="411"/>
      <c r="BQ28" s="411"/>
      <c r="BR28" s="411"/>
      <c r="BS28" s="411"/>
      <c r="BT28" s="411"/>
      <c r="BU28" s="412"/>
      <c r="BV28" s="410">
        <v>5510474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28</v>
      </c>
      <c r="M29" s="392"/>
      <c r="N29" s="392"/>
      <c r="O29" s="392"/>
      <c r="P29" s="393"/>
      <c r="Q29" s="391">
        <v>4100</v>
      </c>
      <c r="R29" s="392"/>
      <c r="S29" s="392"/>
      <c r="T29" s="392"/>
      <c r="U29" s="392"/>
      <c r="V29" s="393"/>
      <c r="W29" s="458"/>
      <c r="X29" s="459"/>
      <c r="Y29" s="460"/>
      <c r="Z29" s="388" t="s">
        <v>171</v>
      </c>
      <c r="AA29" s="389"/>
      <c r="AB29" s="389"/>
      <c r="AC29" s="389"/>
      <c r="AD29" s="389"/>
      <c r="AE29" s="389"/>
      <c r="AF29" s="389"/>
      <c r="AG29" s="390"/>
      <c r="AH29" s="391">
        <v>801</v>
      </c>
      <c r="AI29" s="392"/>
      <c r="AJ29" s="392"/>
      <c r="AK29" s="392"/>
      <c r="AL29" s="393"/>
      <c r="AM29" s="391">
        <v>2470948</v>
      </c>
      <c r="AN29" s="392"/>
      <c r="AO29" s="392"/>
      <c r="AP29" s="392"/>
      <c r="AQ29" s="392"/>
      <c r="AR29" s="393"/>
      <c r="AS29" s="391">
        <v>3085</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129554</v>
      </c>
      <c r="BO29" s="416"/>
      <c r="BP29" s="416"/>
      <c r="BQ29" s="416"/>
      <c r="BR29" s="416"/>
      <c r="BS29" s="416"/>
      <c r="BT29" s="416"/>
      <c r="BU29" s="417"/>
      <c r="BV29" s="415">
        <v>129551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97</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2845721</v>
      </c>
      <c r="BO30" s="419"/>
      <c r="BP30" s="419"/>
      <c r="BQ30" s="419"/>
      <c r="BR30" s="419"/>
      <c r="BS30" s="419"/>
      <c r="BT30" s="419"/>
      <c r="BU30" s="420"/>
      <c r="BV30" s="418">
        <v>2279191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IF('各会計、関係団体の財政状況及び健全化判断比率'!B32="","",'各会計、関係団体の財政状況及び健全化判断比率'!B32)</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久喜宮代衛生組合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土地取得特別会計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IF('各会計、関係団体の財政状況及び健全化判断比率'!B33="","",'各会計、関係団体の財政状況及び健全化判断比率'!B33)</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埼玉東部消防組合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土地区画整理事業特別会計（普通会計）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10</v>
      </c>
      <c r="BF36" s="375"/>
      <c r="BG36" s="374" t="str">
        <f>IF('各会計、関係団体の財政状況及び健全化判断比率'!B34="","",'各会計、関係団体の財政状況及び健全化判断比率'!B34)</f>
        <v>土地区画整理事業特別会計</v>
      </c>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広域利根斎場組合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北本地区衛生組合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15</v>
      </c>
      <c r="BX38" s="375"/>
      <c r="BY38" s="374" t="str">
        <f>IF('各会計、関係団体の財政状況及び健全化判断比率'!B72="","",'各会計、関係団体の財政状況及び健全化判断比率'!B72)</f>
        <v>埼玉県市町村総合事務組合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16</v>
      </c>
      <c r="BX39" s="375"/>
      <c r="BY39" s="374" t="str">
        <f>IF('各会計、関係団体の財政状況及び健全化判断比率'!B73="","",'各会計、関係団体の財政状況及び健全化判断比率'!B73)</f>
        <v>埼玉県市町村総合事務組合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17</v>
      </c>
      <c r="BX40" s="375"/>
      <c r="BY40" s="374" t="str">
        <f>IF('各会計、関係団体の財政状況及び健全化判断比率'!B74="","",'各会計、関係団体の財政状況及び健全化判断比率'!B74)</f>
        <v>埼玉県後期高齢者医療広域連合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18</v>
      </c>
      <c r="BX41" s="375"/>
      <c r="BY41" s="374" t="str">
        <f>IF('各会計、関係団体の財政状況及び健全化判断比率'!B75="","",'各会計、関係団体の財政状況及び健全化判断比率'!B75)</f>
        <v>埼玉県後期高齢者医療広域連合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19</v>
      </c>
      <c r="BX42" s="375"/>
      <c r="BY42" s="374" t="str">
        <f>IF('各会計、関係団体の財政状況及び健全化判断比率'!B76="","",'各会計、関係団体の財政状況及び健全化判断比率'!B76)</f>
        <v>彩の国さいたま人づくり広域連合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20</v>
      </c>
      <c r="BX43" s="375"/>
      <c r="BY43" s="374" t="str">
        <f>IF('各会計、関係団体の財政状況及び健全化判断比率'!B77="","",'各会計、関係団体の財政状況及び健全化判断比率'!B77)</f>
        <v>利根川栗橋流域水防事務組合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R27" sqref="R27:Y27"/>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22247710</v>
      </c>
      <c r="S5" s="671"/>
      <c r="T5" s="671"/>
      <c r="U5" s="671"/>
      <c r="V5" s="671"/>
      <c r="W5" s="671"/>
      <c r="X5" s="671"/>
      <c r="Y5" s="718"/>
      <c r="Z5" s="731">
        <v>43</v>
      </c>
      <c r="AA5" s="731"/>
      <c r="AB5" s="731"/>
      <c r="AC5" s="731"/>
      <c r="AD5" s="732">
        <v>21294194</v>
      </c>
      <c r="AE5" s="732"/>
      <c r="AF5" s="732"/>
      <c r="AG5" s="732"/>
      <c r="AH5" s="732"/>
      <c r="AI5" s="732"/>
      <c r="AJ5" s="732"/>
      <c r="AK5" s="732"/>
      <c r="AL5" s="719">
        <v>73.7</v>
      </c>
      <c r="AM5" s="688"/>
      <c r="AN5" s="688"/>
      <c r="AO5" s="720"/>
      <c r="AP5" s="707" t="s">
        <v>210</v>
      </c>
      <c r="AQ5" s="708"/>
      <c r="AR5" s="708"/>
      <c r="AS5" s="708"/>
      <c r="AT5" s="708"/>
      <c r="AU5" s="708"/>
      <c r="AV5" s="708"/>
      <c r="AW5" s="708"/>
      <c r="AX5" s="708"/>
      <c r="AY5" s="708"/>
      <c r="AZ5" s="708"/>
      <c r="BA5" s="708"/>
      <c r="BB5" s="708"/>
      <c r="BC5" s="708"/>
      <c r="BD5" s="708"/>
      <c r="BE5" s="708"/>
      <c r="BF5" s="709"/>
      <c r="BG5" s="620">
        <v>21294194</v>
      </c>
      <c r="BH5" s="621"/>
      <c r="BI5" s="621"/>
      <c r="BJ5" s="621"/>
      <c r="BK5" s="621"/>
      <c r="BL5" s="621"/>
      <c r="BM5" s="621"/>
      <c r="BN5" s="622"/>
      <c r="BO5" s="673">
        <v>95.7</v>
      </c>
      <c r="BP5" s="673"/>
      <c r="BQ5" s="673"/>
      <c r="BR5" s="673"/>
      <c r="BS5" s="674">
        <v>109341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429033</v>
      </c>
      <c r="S6" s="621"/>
      <c r="T6" s="621"/>
      <c r="U6" s="621"/>
      <c r="V6" s="621"/>
      <c r="W6" s="621"/>
      <c r="X6" s="621"/>
      <c r="Y6" s="622"/>
      <c r="Z6" s="673">
        <v>0.8</v>
      </c>
      <c r="AA6" s="673"/>
      <c r="AB6" s="673"/>
      <c r="AC6" s="673"/>
      <c r="AD6" s="674">
        <v>429033</v>
      </c>
      <c r="AE6" s="674"/>
      <c r="AF6" s="674"/>
      <c r="AG6" s="674"/>
      <c r="AH6" s="674"/>
      <c r="AI6" s="674"/>
      <c r="AJ6" s="674"/>
      <c r="AK6" s="674"/>
      <c r="AL6" s="643">
        <v>1.5</v>
      </c>
      <c r="AM6" s="675"/>
      <c r="AN6" s="675"/>
      <c r="AO6" s="676"/>
      <c r="AP6" s="617" t="s">
        <v>215</v>
      </c>
      <c r="AQ6" s="618"/>
      <c r="AR6" s="618"/>
      <c r="AS6" s="618"/>
      <c r="AT6" s="618"/>
      <c r="AU6" s="618"/>
      <c r="AV6" s="618"/>
      <c r="AW6" s="618"/>
      <c r="AX6" s="618"/>
      <c r="AY6" s="618"/>
      <c r="AZ6" s="618"/>
      <c r="BA6" s="618"/>
      <c r="BB6" s="618"/>
      <c r="BC6" s="618"/>
      <c r="BD6" s="618"/>
      <c r="BE6" s="618"/>
      <c r="BF6" s="619"/>
      <c r="BG6" s="620">
        <v>21294194</v>
      </c>
      <c r="BH6" s="621"/>
      <c r="BI6" s="621"/>
      <c r="BJ6" s="621"/>
      <c r="BK6" s="621"/>
      <c r="BL6" s="621"/>
      <c r="BM6" s="621"/>
      <c r="BN6" s="622"/>
      <c r="BO6" s="673">
        <v>95.7</v>
      </c>
      <c r="BP6" s="673"/>
      <c r="BQ6" s="673"/>
      <c r="BR6" s="673"/>
      <c r="BS6" s="674">
        <v>109341</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358229</v>
      </c>
      <c r="CS6" s="621"/>
      <c r="CT6" s="621"/>
      <c r="CU6" s="621"/>
      <c r="CV6" s="621"/>
      <c r="CW6" s="621"/>
      <c r="CX6" s="621"/>
      <c r="CY6" s="622"/>
      <c r="CZ6" s="673">
        <v>0.8</v>
      </c>
      <c r="DA6" s="673"/>
      <c r="DB6" s="673"/>
      <c r="DC6" s="673"/>
      <c r="DD6" s="626" t="s">
        <v>217</v>
      </c>
      <c r="DE6" s="621"/>
      <c r="DF6" s="621"/>
      <c r="DG6" s="621"/>
      <c r="DH6" s="621"/>
      <c r="DI6" s="621"/>
      <c r="DJ6" s="621"/>
      <c r="DK6" s="621"/>
      <c r="DL6" s="621"/>
      <c r="DM6" s="621"/>
      <c r="DN6" s="621"/>
      <c r="DO6" s="621"/>
      <c r="DP6" s="622"/>
      <c r="DQ6" s="626">
        <v>357774</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19215</v>
      </c>
      <c r="S7" s="621"/>
      <c r="T7" s="621"/>
      <c r="U7" s="621"/>
      <c r="V7" s="621"/>
      <c r="W7" s="621"/>
      <c r="X7" s="621"/>
      <c r="Y7" s="622"/>
      <c r="Z7" s="673">
        <v>0</v>
      </c>
      <c r="AA7" s="673"/>
      <c r="AB7" s="673"/>
      <c r="AC7" s="673"/>
      <c r="AD7" s="674">
        <v>19215</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10167701</v>
      </c>
      <c r="BH7" s="621"/>
      <c r="BI7" s="621"/>
      <c r="BJ7" s="621"/>
      <c r="BK7" s="621"/>
      <c r="BL7" s="621"/>
      <c r="BM7" s="621"/>
      <c r="BN7" s="622"/>
      <c r="BO7" s="673">
        <v>45.7</v>
      </c>
      <c r="BP7" s="673"/>
      <c r="BQ7" s="673"/>
      <c r="BR7" s="673"/>
      <c r="BS7" s="674">
        <v>109341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4801754</v>
      </c>
      <c r="CS7" s="621"/>
      <c r="CT7" s="621"/>
      <c r="CU7" s="621"/>
      <c r="CV7" s="621"/>
      <c r="CW7" s="621"/>
      <c r="CX7" s="621"/>
      <c r="CY7" s="622"/>
      <c r="CZ7" s="673">
        <v>10.199999999999999</v>
      </c>
      <c r="DA7" s="673"/>
      <c r="DB7" s="673"/>
      <c r="DC7" s="673"/>
      <c r="DD7" s="626">
        <v>164739</v>
      </c>
      <c r="DE7" s="621"/>
      <c r="DF7" s="621"/>
      <c r="DG7" s="621"/>
      <c r="DH7" s="621"/>
      <c r="DI7" s="621"/>
      <c r="DJ7" s="621"/>
      <c r="DK7" s="621"/>
      <c r="DL7" s="621"/>
      <c r="DM7" s="621"/>
      <c r="DN7" s="621"/>
      <c r="DO7" s="621"/>
      <c r="DP7" s="622"/>
      <c r="DQ7" s="626">
        <v>3867368</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79767</v>
      </c>
      <c r="S8" s="621"/>
      <c r="T8" s="621"/>
      <c r="U8" s="621"/>
      <c r="V8" s="621"/>
      <c r="W8" s="621"/>
      <c r="X8" s="621"/>
      <c r="Y8" s="622"/>
      <c r="Z8" s="673">
        <v>0.2</v>
      </c>
      <c r="AA8" s="673"/>
      <c r="AB8" s="673"/>
      <c r="AC8" s="673"/>
      <c r="AD8" s="674">
        <v>79767</v>
      </c>
      <c r="AE8" s="674"/>
      <c r="AF8" s="674"/>
      <c r="AG8" s="674"/>
      <c r="AH8" s="674"/>
      <c r="AI8" s="674"/>
      <c r="AJ8" s="674"/>
      <c r="AK8" s="674"/>
      <c r="AL8" s="643">
        <v>0.3</v>
      </c>
      <c r="AM8" s="675"/>
      <c r="AN8" s="675"/>
      <c r="AO8" s="676"/>
      <c r="AP8" s="617" t="s">
        <v>222</v>
      </c>
      <c r="AQ8" s="618"/>
      <c r="AR8" s="618"/>
      <c r="AS8" s="618"/>
      <c r="AT8" s="618"/>
      <c r="AU8" s="618"/>
      <c r="AV8" s="618"/>
      <c r="AW8" s="618"/>
      <c r="AX8" s="618"/>
      <c r="AY8" s="618"/>
      <c r="AZ8" s="618"/>
      <c r="BA8" s="618"/>
      <c r="BB8" s="618"/>
      <c r="BC8" s="618"/>
      <c r="BD8" s="618"/>
      <c r="BE8" s="618"/>
      <c r="BF8" s="619"/>
      <c r="BG8" s="620">
        <v>273702</v>
      </c>
      <c r="BH8" s="621"/>
      <c r="BI8" s="621"/>
      <c r="BJ8" s="621"/>
      <c r="BK8" s="621"/>
      <c r="BL8" s="621"/>
      <c r="BM8" s="621"/>
      <c r="BN8" s="622"/>
      <c r="BO8" s="673">
        <v>1.2</v>
      </c>
      <c r="BP8" s="673"/>
      <c r="BQ8" s="673"/>
      <c r="BR8" s="673"/>
      <c r="BS8" s="626" t="s">
        <v>113</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18930360</v>
      </c>
      <c r="CS8" s="621"/>
      <c r="CT8" s="621"/>
      <c r="CU8" s="621"/>
      <c r="CV8" s="621"/>
      <c r="CW8" s="621"/>
      <c r="CX8" s="621"/>
      <c r="CY8" s="622"/>
      <c r="CZ8" s="673">
        <v>40.1</v>
      </c>
      <c r="DA8" s="673"/>
      <c r="DB8" s="673"/>
      <c r="DC8" s="673"/>
      <c r="DD8" s="626">
        <v>403939</v>
      </c>
      <c r="DE8" s="621"/>
      <c r="DF8" s="621"/>
      <c r="DG8" s="621"/>
      <c r="DH8" s="621"/>
      <c r="DI8" s="621"/>
      <c r="DJ8" s="621"/>
      <c r="DK8" s="621"/>
      <c r="DL8" s="621"/>
      <c r="DM8" s="621"/>
      <c r="DN8" s="621"/>
      <c r="DO8" s="621"/>
      <c r="DP8" s="622"/>
      <c r="DQ8" s="626">
        <v>9557834</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48431</v>
      </c>
      <c r="S9" s="621"/>
      <c r="T9" s="621"/>
      <c r="U9" s="621"/>
      <c r="V9" s="621"/>
      <c r="W9" s="621"/>
      <c r="X9" s="621"/>
      <c r="Y9" s="622"/>
      <c r="Z9" s="673">
        <v>0.1</v>
      </c>
      <c r="AA9" s="673"/>
      <c r="AB9" s="673"/>
      <c r="AC9" s="673"/>
      <c r="AD9" s="674">
        <v>48431</v>
      </c>
      <c r="AE9" s="674"/>
      <c r="AF9" s="674"/>
      <c r="AG9" s="674"/>
      <c r="AH9" s="674"/>
      <c r="AI9" s="674"/>
      <c r="AJ9" s="674"/>
      <c r="AK9" s="674"/>
      <c r="AL9" s="643">
        <v>0.2</v>
      </c>
      <c r="AM9" s="675"/>
      <c r="AN9" s="675"/>
      <c r="AO9" s="676"/>
      <c r="AP9" s="617" t="s">
        <v>225</v>
      </c>
      <c r="AQ9" s="618"/>
      <c r="AR9" s="618"/>
      <c r="AS9" s="618"/>
      <c r="AT9" s="618"/>
      <c r="AU9" s="618"/>
      <c r="AV9" s="618"/>
      <c r="AW9" s="618"/>
      <c r="AX9" s="618"/>
      <c r="AY9" s="618"/>
      <c r="AZ9" s="618"/>
      <c r="BA9" s="618"/>
      <c r="BB9" s="618"/>
      <c r="BC9" s="618"/>
      <c r="BD9" s="618"/>
      <c r="BE9" s="618"/>
      <c r="BF9" s="619"/>
      <c r="BG9" s="620">
        <v>8303578</v>
      </c>
      <c r="BH9" s="621"/>
      <c r="BI9" s="621"/>
      <c r="BJ9" s="621"/>
      <c r="BK9" s="621"/>
      <c r="BL9" s="621"/>
      <c r="BM9" s="621"/>
      <c r="BN9" s="622"/>
      <c r="BO9" s="673">
        <v>37.299999999999997</v>
      </c>
      <c r="BP9" s="673"/>
      <c r="BQ9" s="673"/>
      <c r="BR9" s="673"/>
      <c r="BS9" s="626" t="s">
        <v>113</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3821611</v>
      </c>
      <c r="CS9" s="621"/>
      <c r="CT9" s="621"/>
      <c r="CU9" s="621"/>
      <c r="CV9" s="621"/>
      <c r="CW9" s="621"/>
      <c r="CX9" s="621"/>
      <c r="CY9" s="622"/>
      <c r="CZ9" s="673">
        <v>8.1</v>
      </c>
      <c r="DA9" s="673"/>
      <c r="DB9" s="673"/>
      <c r="DC9" s="673"/>
      <c r="DD9" s="626">
        <v>64796</v>
      </c>
      <c r="DE9" s="621"/>
      <c r="DF9" s="621"/>
      <c r="DG9" s="621"/>
      <c r="DH9" s="621"/>
      <c r="DI9" s="621"/>
      <c r="DJ9" s="621"/>
      <c r="DK9" s="621"/>
      <c r="DL9" s="621"/>
      <c r="DM9" s="621"/>
      <c r="DN9" s="621"/>
      <c r="DO9" s="621"/>
      <c r="DP9" s="622"/>
      <c r="DQ9" s="626">
        <v>3761314</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2245330</v>
      </c>
      <c r="S10" s="621"/>
      <c r="T10" s="621"/>
      <c r="U10" s="621"/>
      <c r="V10" s="621"/>
      <c r="W10" s="621"/>
      <c r="X10" s="621"/>
      <c r="Y10" s="622"/>
      <c r="Z10" s="673">
        <v>4.3</v>
      </c>
      <c r="AA10" s="673"/>
      <c r="AB10" s="673"/>
      <c r="AC10" s="673"/>
      <c r="AD10" s="674">
        <v>2245330</v>
      </c>
      <c r="AE10" s="674"/>
      <c r="AF10" s="674"/>
      <c r="AG10" s="674"/>
      <c r="AH10" s="674"/>
      <c r="AI10" s="674"/>
      <c r="AJ10" s="674"/>
      <c r="AK10" s="674"/>
      <c r="AL10" s="643">
        <v>7.8</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436607</v>
      </c>
      <c r="BH10" s="621"/>
      <c r="BI10" s="621"/>
      <c r="BJ10" s="621"/>
      <c r="BK10" s="621"/>
      <c r="BL10" s="621"/>
      <c r="BM10" s="621"/>
      <c r="BN10" s="622"/>
      <c r="BO10" s="673">
        <v>2</v>
      </c>
      <c r="BP10" s="673"/>
      <c r="BQ10" s="673"/>
      <c r="BR10" s="673"/>
      <c r="BS10" s="626" t="s">
        <v>113</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29789</v>
      </c>
      <c r="CS10" s="621"/>
      <c r="CT10" s="621"/>
      <c r="CU10" s="621"/>
      <c r="CV10" s="621"/>
      <c r="CW10" s="621"/>
      <c r="CX10" s="621"/>
      <c r="CY10" s="622"/>
      <c r="CZ10" s="673">
        <v>0.1</v>
      </c>
      <c r="DA10" s="673"/>
      <c r="DB10" s="673"/>
      <c r="DC10" s="673"/>
      <c r="DD10" s="626">
        <v>849</v>
      </c>
      <c r="DE10" s="621"/>
      <c r="DF10" s="621"/>
      <c r="DG10" s="621"/>
      <c r="DH10" s="621"/>
      <c r="DI10" s="621"/>
      <c r="DJ10" s="621"/>
      <c r="DK10" s="621"/>
      <c r="DL10" s="621"/>
      <c r="DM10" s="621"/>
      <c r="DN10" s="621"/>
      <c r="DO10" s="621"/>
      <c r="DP10" s="622"/>
      <c r="DQ10" s="626">
        <v>28772</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t="s">
        <v>113</v>
      </c>
      <c r="S11" s="621"/>
      <c r="T11" s="621"/>
      <c r="U11" s="621"/>
      <c r="V11" s="621"/>
      <c r="W11" s="621"/>
      <c r="X11" s="621"/>
      <c r="Y11" s="622"/>
      <c r="Z11" s="673" t="s">
        <v>113</v>
      </c>
      <c r="AA11" s="673"/>
      <c r="AB11" s="673"/>
      <c r="AC11" s="673"/>
      <c r="AD11" s="674" t="s">
        <v>113</v>
      </c>
      <c r="AE11" s="674"/>
      <c r="AF11" s="674"/>
      <c r="AG11" s="674"/>
      <c r="AH11" s="674"/>
      <c r="AI11" s="674"/>
      <c r="AJ11" s="674"/>
      <c r="AK11" s="674"/>
      <c r="AL11" s="643" t="s">
        <v>113</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1153814</v>
      </c>
      <c r="BH11" s="621"/>
      <c r="BI11" s="621"/>
      <c r="BJ11" s="621"/>
      <c r="BK11" s="621"/>
      <c r="BL11" s="621"/>
      <c r="BM11" s="621"/>
      <c r="BN11" s="622"/>
      <c r="BO11" s="673">
        <v>5.2</v>
      </c>
      <c r="BP11" s="673"/>
      <c r="BQ11" s="673"/>
      <c r="BR11" s="673"/>
      <c r="BS11" s="626">
        <v>109341</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702245</v>
      </c>
      <c r="CS11" s="621"/>
      <c r="CT11" s="621"/>
      <c r="CU11" s="621"/>
      <c r="CV11" s="621"/>
      <c r="CW11" s="621"/>
      <c r="CX11" s="621"/>
      <c r="CY11" s="622"/>
      <c r="CZ11" s="673">
        <v>1.5</v>
      </c>
      <c r="DA11" s="673"/>
      <c r="DB11" s="673"/>
      <c r="DC11" s="673"/>
      <c r="DD11" s="626">
        <v>67977</v>
      </c>
      <c r="DE11" s="621"/>
      <c r="DF11" s="621"/>
      <c r="DG11" s="621"/>
      <c r="DH11" s="621"/>
      <c r="DI11" s="621"/>
      <c r="DJ11" s="621"/>
      <c r="DK11" s="621"/>
      <c r="DL11" s="621"/>
      <c r="DM11" s="621"/>
      <c r="DN11" s="621"/>
      <c r="DO11" s="621"/>
      <c r="DP11" s="622"/>
      <c r="DQ11" s="626">
        <v>641386</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9809382</v>
      </c>
      <c r="BH12" s="621"/>
      <c r="BI12" s="621"/>
      <c r="BJ12" s="621"/>
      <c r="BK12" s="621"/>
      <c r="BL12" s="621"/>
      <c r="BM12" s="621"/>
      <c r="BN12" s="622"/>
      <c r="BO12" s="673">
        <v>44.1</v>
      </c>
      <c r="BP12" s="673"/>
      <c r="BQ12" s="673"/>
      <c r="BR12" s="673"/>
      <c r="BS12" s="626" t="s">
        <v>113</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413384</v>
      </c>
      <c r="CS12" s="621"/>
      <c r="CT12" s="621"/>
      <c r="CU12" s="621"/>
      <c r="CV12" s="621"/>
      <c r="CW12" s="621"/>
      <c r="CX12" s="621"/>
      <c r="CY12" s="622"/>
      <c r="CZ12" s="673">
        <v>0.9</v>
      </c>
      <c r="DA12" s="673"/>
      <c r="DB12" s="673"/>
      <c r="DC12" s="673"/>
      <c r="DD12" s="626">
        <v>15696</v>
      </c>
      <c r="DE12" s="621"/>
      <c r="DF12" s="621"/>
      <c r="DG12" s="621"/>
      <c r="DH12" s="621"/>
      <c r="DI12" s="621"/>
      <c r="DJ12" s="621"/>
      <c r="DK12" s="621"/>
      <c r="DL12" s="621"/>
      <c r="DM12" s="621"/>
      <c r="DN12" s="621"/>
      <c r="DO12" s="621"/>
      <c r="DP12" s="622"/>
      <c r="DQ12" s="626">
        <v>390813</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135749</v>
      </c>
      <c r="S13" s="621"/>
      <c r="T13" s="621"/>
      <c r="U13" s="621"/>
      <c r="V13" s="621"/>
      <c r="W13" s="621"/>
      <c r="X13" s="621"/>
      <c r="Y13" s="622"/>
      <c r="Z13" s="673">
        <v>0.3</v>
      </c>
      <c r="AA13" s="673"/>
      <c r="AB13" s="673"/>
      <c r="AC13" s="673"/>
      <c r="AD13" s="674">
        <v>135749</v>
      </c>
      <c r="AE13" s="674"/>
      <c r="AF13" s="674"/>
      <c r="AG13" s="674"/>
      <c r="AH13" s="674"/>
      <c r="AI13" s="674"/>
      <c r="AJ13" s="674"/>
      <c r="AK13" s="674"/>
      <c r="AL13" s="643">
        <v>0.5</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9783433</v>
      </c>
      <c r="BH13" s="621"/>
      <c r="BI13" s="621"/>
      <c r="BJ13" s="621"/>
      <c r="BK13" s="621"/>
      <c r="BL13" s="621"/>
      <c r="BM13" s="621"/>
      <c r="BN13" s="622"/>
      <c r="BO13" s="673">
        <v>44</v>
      </c>
      <c r="BP13" s="673"/>
      <c r="BQ13" s="673"/>
      <c r="BR13" s="673"/>
      <c r="BS13" s="626" t="s">
        <v>113</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6227936</v>
      </c>
      <c r="CS13" s="621"/>
      <c r="CT13" s="621"/>
      <c r="CU13" s="621"/>
      <c r="CV13" s="621"/>
      <c r="CW13" s="621"/>
      <c r="CX13" s="621"/>
      <c r="CY13" s="622"/>
      <c r="CZ13" s="673">
        <v>13.2</v>
      </c>
      <c r="DA13" s="673"/>
      <c r="DB13" s="673"/>
      <c r="DC13" s="673"/>
      <c r="DD13" s="626">
        <v>2618243</v>
      </c>
      <c r="DE13" s="621"/>
      <c r="DF13" s="621"/>
      <c r="DG13" s="621"/>
      <c r="DH13" s="621"/>
      <c r="DI13" s="621"/>
      <c r="DJ13" s="621"/>
      <c r="DK13" s="621"/>
      <c r="DL13" s="621"/>
      <c r="DM13" s="621"/>
      <c r="DN13" s="621"/>
      <c r="DO13" s="621"/>
      <c r="DP13" s="622"/>
      <c r="DQ13" s="626">
        <v>5011323</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270913</v>
      </c>
      <c r="BH14" s="621"/>
      <c r="BI14" s="621"/>
      <c r="BJ14" s="621"/>
      <c r="BK14" s="621"/>
      <c r="BL14" s="621"/>
      <c r="BM14" s="621"/>
      <c r="BN14" s="622"/>
      <c r="BO14" s="673">
        <v>1.2</v>
      </c>
      <c r="BP14" s="673"/>
      <c r="BQ14" s="673"/>
      <c r="BR14" s="673"/>
      <c r="BS14" s="626" t="s">
        <v>113</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2398381</v>
      </c>
      <c r="CS14" s="621"/>
      <c r="CT14" s="621"/>
      <c r="CU14" s="621"/>
      <c r="CV14" s="621"/>
      <c r="CW14" s="621"/>
      <c r="CX14" s="621"/>
      <c r="CY14" s="622"/>
      <c r="CZ14" s="673">
        <v>5.0999999999999996</v>
      </c>
      <c r="DA14" s="673"/>
      <c r="DB14" s="673"/>
      <c r="DC14" s="673"/>
      <c r="DD14" s="626">
        <v>67515</v>
      </c>
      <c r="DE14" s="621"/>
      <c r="DF14" s="621"/>
      <c r="DG14" s="621"/>
      <c r="DH14" s="621"/>
      <c r="DI14" s="621"/>
      <c r="DJ14" s="621"/>
      <c r="DK14" s="621"/>
      <c r="DL14" s="621"/>
      <c r="DM14" s="621"/>
      <c r="DN14" s="621"/>
      <c r="DO14" s="621"/>
      <c r="DP14" s="622"/>
      <c r="DQ14" s="626">
        <v>2324288</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99875</v>
      </c>
      <c r="S15" s="621"/>
      <c r="T15" s="621"/>
      <c r="U15" s="621"/>
      <c r="V15" s="621"/>
      <c r="W15" s="621"/>
      <c r="X15" s="621"/>
      <c r="Y15" s="622"/>
      <c r="Z15" s="673">
        <v>0.2</v>
      </c>
      <c r="AA15" s="673"/>
      <c r="AB15" s="673"/>
      <c r="AC15" s="673"/>
      <c r="AD15" s="674">
        <v>99875</v>
      </c>
      <c r="AE15" s="674"/>
      <c r="AF15" s="674"/>
      <c r="AG15" s="674"/>
      <c r="AH15" s="674"/>
      <c r="AI15" s="674"/>
      <c r="AJ15" s="674"/>
      <c r="AK15" s="674"/>
      <c r="AL15" s="643">
        <v>0.3</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1046198</v>
      </c>
      <c r="BH15" s="621"/>
      <c r="BI15" s="621"/>
      <c r="BJ15" s="621"/>
      <c r="BK15" s="621"/>
      <c r="BL15" s="621"/>
      <c r="BM15" s="621"/>
      <c r="BN15" s="622"/>
      <c r="BO15" s="673">
        <v>4.7</v>
      </c>
      <c r="BP15" s="673"/>
      <c r="BQ15" s="673"/>
      <c r="BR15" s="673"/>
      <c r="BS15" s="626" t="s">
        <v>113</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4532039</v>
      </c>
      <c r="CS15" s="621"/>
      <c r="CT15" s="621"/>
      <c r="CU15" s="621"/>
      <c r="CV15" s="621"/>
      <c r="CW15" s="621"/>
      <c r="CX15" s="621"/>
      <c r="CY15" s="622"/>
      <c r="CZ15" s="673">
        <v>9.6</v>
      </c>
      <c r="DA15" s="673"/>
      <c r="DB15" s="673"/>
      <c r="DC15" s="673"/>
      <c r="DD15" s="626">
        <v>278190</v>
      </c>
      <c r="DE15" s="621"/>
      <c r="DF15" s="621"/>
      <c r="DG15" s="621"/>
      <c r="DH15" s="621"/>
      <c r="DI15" s="621"/>
      <c r="DJ15" s="621"/>
      <c r="DK15" s="621"/>
      <c r="DL15" s="621"/>
      <c r="DM15" s="621"/>
      <c r="DN15" s="621"/>
      <c r="DO15" s="621"/>
      <c r="DP15" s="622"/>
      <c r="DQ15" s="626">
        <v>3705387</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5241449</v>
      </c>
      <c r="S16" s="621"/>
      <c r="T16" s="621"/>
      <c r="U16" s="621"/>
      <c r="V16" s="621"/>
      <c r="W16" s="621"/>
      <c r="X16" s="621"/>
      <c r="Y16" s="622"/>
      <c r="Z16" s="673">
        <v>10.1</v>
      </c>
      <c r="AA16" s="673"/>
      <c r="AB16" s="673"/>
      <c r="AC16" s="673"/>
      <c r="AD16" s="674">
        <v>4320385</v>
      </c>
      <c r="AE16" s="674"/>
      <c r="AF16" s="674"/>
      <c r="AG16" s="674"/>
      <c r="AH16" s="674"/>
      <c r="AI16" s="674"/>
      <c r="AJ16" s="674"/>
      <c r="AK16" s="674"/>
      <c r="AL16" s="643">
        <v>15</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113</v>
      </c>
      <c r="CS16" s="621"/>
      <c r="CT16" s="621"/>
      <c r="CU16" s="621"/>
      <c r="CV16" s="621"/>
      <c r="CW16" s="621"/>
      <c r="CX16" s="621"/>
      <c r="CY16" s="622"/>
      <c r="CZ16" s="673" t="s">
        <v>113</v>
      </c>
      <c r="DA16" s="673"/>
      <c r="DB16" s="673"/>
      <c r="DC16" s="673"/>
      <c r="DD16" s="626" t="s">
        <v>113</v>
      </c>
      <c r="DE16" s="621"/>
      <c r="DF16" s="621"/>
      <c r="DG16" s="621"/>
      <c r="DH16" s="621"/>
      <c r="DI16" s="621"/>
      <c r="DJ16" s="621"/>
      <c r="DK16" s="621"/>
      <c r="DL16" s="621"/>
      <c r="DM16" s="621"/>
      <c r="DN16" s="621"/>
      <c r="DO16" s="621"/>
      <c r="DP16" s="622"/>
      <c r="DQ16" s="626" t="s">
        <v>113</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4320385</v>
      </c>
      <c r="S17" s="621"/>
      <c r="T17" s="621"/>
      <c r="U17" s="621"/>
      <c r="V17" s="621"/>
      <c r="W17" s="621"/>
      <c r="X17" s="621"/>
      <c r="Y17" s="622"/>
      <c r="Z17" s="673">
        <v>8.4</v>
      </c>
      <c r="AA17" s="673"/>
      <c r="AB17" s="673"/>
      <c r="AC17" s="673"/>
      <c r="AD17" s="674">
        <v>4320385</v>
      </c>
      <c r="AE17" s="674"/>
      <c r="AF17" s="674"/>
      <c r="AG17" s="674"/>
      <c r="AH17" s="674"/>
      <c r="AI17" s="674"/>
      <c r="AJ17" s="674"/>
      <c r="AK17" s="674"/>
      <c r="AL17" s="643">
        <v>15</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5019409</v>
      </c>
      <c r="CS17" s="621"/>
      <c r="CT17" s="621"/>
      <c r="CU17" s="621"/>
      <c r="CV17" s="621"/>
      <c r="CW17" s="621"/>
      <c r="CX17" s="621"/>
      <c r="CY17" s="622"/>
      <c r="CZ17" s="673">
        <v>10.6</v>
      </c>
      <c r="DA17" s="673"/>
      <c r="DB17" s="673"/>
      <c r="DC17" s="673"/>
      <c r="DD17" s="626" t="s">
        <v>113</v>
      </c>
      <c r="DE17" s="621"/>
      <c r="DF17" s="621"/>
      <c r="DG17" s="621"/>
      <c r="DH17" s="621"/>
      <c r="DI17" s="621"/>
      <c r="DJ17" s="621"/>
      <c r="DK17" s="621"/>
      <c r="DL17" s="621"/>
      <c r="DM17" s="621"/>
      <c r="DN17" s="621"/>
      <c r="DO17" s="621"/>
      <c r="DP17" s="622"/>
      <c r="DQ17" s="626">
        <v>4999226</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827501</v>
      </c>
      <c r="S18" s="621"/>
      <c r="T18" s="621"/>
      <c r="U18" s="621"/>
      <c r="V18" s="621"/>
      <c r="W18" s="621"/>
      <c r="X18" s="621"/>
      <c r="Y18" s="622"/>
      <c r="Z18" s="673">
        <v>1.6</v>
      </c>
      <c r="AA18" s="673"/>
      <c r="AB18" s="673"/>
      <c r="AC18" s="673"/>
      <c r="AD18" s="674" t="s">
        <v>113</v>
      </c>
      <c r="AE18" s="674"/>
      <c r="AF18" s="674"/>
      <c r="AG18" s="674"/>
      <c r="AH18" s="674"/>
      <c r="AI18" s="674"/>
      <c r="AJ18" s="674"/>
      <c r="AK18" s="674"/>
      <c r="AL18" s="643" t="s">
        <v>113</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v>93563</v>
      </c>
      <c r="S19" s="621"/>
      <c r="T19" s="621"/>
      <c r="U19" s="621"/>
      <c r="V19" s="621"/>
      <c r="W19" s="621"/>
      <c r="X19" s="621"/>
      <c r="Y19" s="622"/>
      <c r="Z19" s="673">
        <v>0.2</v>
      </c>
      <c r="AA19" s="673"/>
      <c r="AB19" s="673"/>
      <c r="AC19" s="673"/>
      <c r="AD19" s="674" t="s">
        <v>113</v>
      </c>
      <c r="AE19" s="674"/>
      <c r="AF19" s="674"/>
      <c r="AG19" s="674"/>
      <c r="AH19" s="674"/>
      <c r="AI19" s="674"/>
      <c r="AJ19" s="674"/>
      <c r="AK19" s="674"/>
      <c r="AL19" s="643" t="s">
        <v>113</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953516</v>
      </c>
      <c r="BH19" s="621"/>
      <c r="BI19" s="621"/>
      <c r="BJ19" s="621"/>
      <c r="BK19" s="621"/>
      <c r="BL19" s="621"/>
      <c r="BM19" s="621"/>
      <c r="BN19" s="622"/>
      <c r="BO19" s="673">
        <v>4.3</v>
      </c>
      <c r="BP19" s="673"/>
      <c r="BQ19" s="673"/>
      <c r="BR19" s="673"/>
      <c r="BS19" s="626" t="s">
        <v>113</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30546559</v>
      </c>
      <c r="S20" s="621"/>
      <c r="T20" s="621"/>
      <c r="U20" s="621"/>
      <c r="V20" s="621"/>
      <c r="W20" s="621"/>
      <c r="X20" s="621"/>
      <c r="Y20" s="622"/>
      <c r="Z20" s="673">
        <v>59.1</v>
      </c>
      <c r="AA20" s="673"/>
      <c r="AB20" s="673"/>
      <c r="AC20" s="673"/>
      <c r="AD20" s="674">
        <v>28671979</v>
      </c>
      <c r="AE20" s="674"/>
      <c r="AF20" s="674"/>
      <c r="AG20" s="674"/>
      <c r="AH20" s="674"/>
      <c r="AI20" s="674"/>
      <c r="AJ20" s="674"/>
      <c r="AK20" s="674"/>
      <c r="AL20" s="643">
        <v>99.2</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953516</v>
      </c>
      <c r="BH20" s="621"/>
      <c r="BI20" s="621"/>
      <c r="BJ20" s="621"/>
      <c r="BK20" s="621"/>
      <c r="BL20" s="621"/>
      <c r="BM20" s="621"/>
      <c r="BN20" s="622"/>
      <c r="BO20" s="673">
        <v>4.3</v>
      </c>
      <c r="BP20" s="673"/>
      <c r="BQ20" s="673"/>
      <c r="BR20" s="673"/>
      <c r="BS20" s="626" t="s">
        <v>113</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47235137</v>
      </c>
      <c r="CS20" s="621"/>
      <c r="CT20" s="621"/>
      <c r="CU20" s="621"/>
      <c r="CV20" s="621"/>
      <c r="CW20" s="621"/>
      <c r="CX20" s="621"/>
      <c r="CY20" s="622"/>
      <c r="CZ20" s="673">
        <v>100</v>
      </c>
      <c r="DA20" s="673"/>
      <c r="DB20" s="673"/>
      <c r="DC20" s="673"/>
      <c r="DD20" s="626">
        <v>3681944</v>
      </c>
      <c r="DE20" s="621"/>
      <c r="DF20" s="621"/>
      <c r="DG20" s="621"/>
      <c r="DH20" s="621"/>
      <c r="DI20" s="621"/>
      <c r="DJ20" s="621"/>
      <c r="DK20" s="621"/>
      <c r="DL20" s="621"/>
      <c r="DM20" s="621"/>
      <c r="DN20" s="621"/>
      <c r="DO20" s="621"/>
      <c r="DP20" s="622"/>
      <c r="DQ20" s="626">
        <v>34645485</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24802</v>
      </c>
      <c r="S21" s="621"/>
      <c r="T21" s="621"/>
      <c r="U21" s="621"/>
      <c r="V21" s="621"/>
      <c r="W21" s="621"/>
      <c r="X21" s="621"/>
      <c r="Y21" s="622"/>
      <c r="Z21" s="673">
        <v>0</v>
      </c>
      <c r="AA21" s="673"/>
      <c r="AB21" s="673"/>
      <c r="AC21" s="673"/>
      <c r="AD21" s="674">
        <v>24802</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113</v>
      </c>
      <c r="BH21" s="621"/>
      <c r="BI21" s="621"/>
      <c r="BJ21" s="621"/>
      <c r="BK21" s="621"/>
      <c r="BL21" s="621"/>
      <c r="BM21" s="621"/>
      <c r="BN21" s="622"/>
      <c r="BO21" s="673" t="s">
        <v>113</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436623</v>
      </c>
      <c r="S22" s="621"/>
      <c r="T22" s="621"/>
      <c r="U22" s="621"/>
      <c r="V22" s="621"/>
      <c r="W22" s="621"/>
      <c r="X22" s="621"/>
      <c r="Y22" s="622"/>
      <c r="Z22" s="673">
        <v>0.8</v>
      </c>
      <c r="AA22" s="673"/>
      <c r="AB22" s="673"/>
      <c r="AC22" s="673"/>
      <c r="AD22" s="674" t="s">
        <v>113</v>
      </c>
      <c r="AE22" s="674"/>
      <c r="AF22" s="674"/>
      <c r="AG22" s="674"/>
      <c r="AH22" s="674"/>
      <c r="AI22" s="674"/>
      <c r="AJ22" s="674"/>
      <c r="AK22" s="674"/>
      <c r="AL22" s="643" t="s">
        <v>113</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313757</v>
      </c>
      <c r="S23" s="621"/>
      <c r="T23" s="621"/>
      <c r="U23" s="621"/>
      <c r="V23" s="621"/>
      <c r="W23" s="621"/>
      <c r="X23" s="621"/>
      <c r="Y23" s="622"/>
      <c r="Z23" s="673">
        <v>0.6</v>
      </c>
      <c r="AA23" s="673"/>
      <c r="AB23" s="673"/>
      <c r="AC23" s="673"/>
      <c r="AD23" s="674">
        <v>168198</v>
      </c>
      <c r="AE23" s="674"/>
      <c r="AF23" s="674"/>
      <c r="AG23" s="674"/>
      <c r="AH23" s="674"/>
      <c r="AI23" s="674"/>
      <c r="AJ23" s="674"/>
      <c r="AK23" s="674"/>
      <c r="AL23" s="643">
        <v>0.6</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953516</v>
      </c>
      <c r="BH23" s="621"/>
      <c r="BI23" s="621"/>
      <c r="BJ23" s="621"/>
      <c r="BK23" s="621"/>
      <c r="BL23" s="621"/>
      <c r="BM23" s="621"/>
      <c r="BN23" s="622"/>
      <c r="BO23" s="673">
        <v>4.3</v>
      </c>
      <c r="BP23" s="673"/>
      <c r="BQ23" s="673"/>
      <c r="BR23" s="673"/>
      <c r="BS23" s="626" t="s">
        <v>113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100708</v>
      </c>
      <c r="S24" s="621"/>
      <c r="T24" s="621"/>
      <c r="U24" s="621"/>
      <c r="V24" s="621"/>
      <c r="W24" s="621"/>
      <c r="X24" s="621"/>
      <c r="Y24" s="622"/>
      <c r="Z24" s="673">
        <v>0.2</v>
      </c>
      <c r="AA24" s="673"/>
      <c r="AB24" s="673"/>
      <c r="AC24" s="673"/>
      <c r="AD24" s="674" t="s">
        <v>113</v>
      </c>
      <c r="AE24" s="674"/>
      <c r="AF24" s="674"/>
      <c r="AG24" s="674"/>
      <c r="AH24" s="674"/>
      <c r="AI24" s="674"/>
      <c r="AJ24" s="674"/>
      <c r="AK24" s="674"/>
      <c r="AL24" s="643" t="s">
        <v>113</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23630940</v>
      </c>
      <c r="CS24" s="671"/>
      <c r="CT24" s="671"/>
      <c r="CU24" s="671"/>
      <c r="CV24" s="671"/>
      <c r="CW24" s="671"/>
      <c r="CX24" s="671"/>
      <c r="CY24" s="718"/>
      <c r="CZ24" s="722">
        <v>50</v>
      </c>
      <c r="DA24" s="723"/>
      <c r="DB24" s="723"/>
      <c r="DC24" s="724"/>
      <c r="DD24" s="717">
        <v>15458424</v>
      </c>
      <c r="DE24" s="671"/>
      <c r="DF24" s="671"/>
      <c r="DG24" s="671"/>
      <c r="DH24" s="671"/>
      <c r="DI24" s="671"/>
      <c r="DJ24" s="671"/>
      <c r="DK24" s="718"/>
      <c r="DL24" s="717">
        <v>14994274</v>
      </c>
      <c r="DM24" s="671"/>
      <c r="DN24" s="671"/>
      <c r="DO24" s="671"/>
      <c r="DP24" s="671"/>
      <c r="DQ24" s="671"/>
      <c r="DR24" s="671"/>
      <c r="DS24" s="671"/>
      <c r="DT24" s="671"/>
      <c r="DU24" s="671"/>
      <c r="DV24" s="718"/>
      <c r="DW24" s="719">
        <v>48.9</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6856829</v>
      </c>
      <c r="S25" s="621"/>
      <c r="T25" s="621"/>
      <c r="U25" s="621"/>
      <c r="V25" s="621"/>
      <c r="W25" s="621"/>
      <c r="X25" s="621"/>
      <c r="Y25" s="622"/>
      <c r="Z25" s="673">
        <v>13.3</v>
      </c>
      <c r="AA25" s="673"/>
      <c r="AB25" s="673"/>
      <c r="AC25" s="673"/>
      <c r="AD25" s="674" t="s">
        <v>113</v>
      </c>
      <c r="AE25" s="674"/>
      <c r="AF25" s="674"/>
      <c r="AG25" s="674"/>
      <c r="AH25" s="674"/>
      <c r="AI25" s="674"/>
      <c r="AJ25" s="674"/>
      <c r="AK25" s="674"/>
      <c r="AL25" s="643" t="s">
        <v>113</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7258050</v>
      </c>
      <c r="CS25" s="639"/>
      <c r="CT25" s="639"/>
      <c r="CU25" s="639"/>
      <c r="CV25" s="639"/>
      <c r="CW25" s="639"/>
      <c r="CX25" s="639"/>
      <c r="CY25" s="640"/>
      <c r="CZ25" s="623">
        <v>15.4</v>
      </c>
      <c r="DA25" s="641"/>
      <c r="DB25" s="641"/>
      <c r="DC25" s="642"/>
      <c r="DD25" s="626">
        <v>6761846</v>
      </c>
      <c r="DE25" s="639"/>
      <c r="DF25" s="639"/>
      <c r="DG25" s="639"/>
      <c r="DH25" s="639"/>
      <c r="DI25" s="639"/>
      <c r="DJ25" s="639"/>
      <c r="DK25" s="640"/>
      <c r="DL25" s="626">
        <v>6713069</v>
      </c>
      <c r="DM25" s="639"/>
      <c r="DN25" s="639"/>
      <c r="DO25" s="639"/>
      <c r="DP25" s="639"/>
      <c r="DQ25" s="639"/>
      <c r="DR25" s="639"/>
      <c r="DS25" s="639"/>
      <c r="DT25" s="639"/>
      <c r="DU25" s="639"/>
      <c r="DV25" s="640"/>
      <c r="DW25" s="643">
        <v>21.9</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4814884</v>
      </c>
      <c r="CS26" s="621"/>
      <c r="CT26" s="621"/>
      <c r="CU26" s="621"/>
      <c r="CV26" s="621"/>
      <c r="CW26" s="621"/>
      <c r="CX26" s="621"/>
      <c r="CY26" s="622"/>
      <c r="CZ26" s="623">
        <v>10.199999999999999</v>
      </c>
      <c r="DA26" s="641"/>
      <c r="DB26" s="641"/>
      <c r="DC26" s="642"/>
      <c r="DD26" s="626">
        <v>4371918</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3107174</v>
      </c>
      <c r="S27" s="621"/>
      <c r="T27" s="621"/>
      <c r="U27" s="621"/>
      <c r="V27" s="621"/>
      <c r="W27" s="621"/>
      <c r="X27" s="621"/>
      <c r="Y27" s="622"/>
      <c r="Z27" s="673">
        <v>6</v>
      </c>
      <c r="AA27" s="673"/>
      <c r="AB27" s="673"/>
      <c r="AC27" s="673"/>
      <c r="AD27" s="674" t="s">
        <v>113</v>
      </c>
      <c r="AE27" s="674"/>
      <c r="AF27" s="674"/>
      <c r="AG27" s="674"/>
      <c r="AH27" s="674"/>
      <c r="AI27" s="674"/>
      <c r="AJ27" s="674"/>
      <c r="AK27" s="674"/>
      <c r="AL27" s="643" t="s">
        <v>113</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22247710</v>
      </c>
      <c r="BH27" s="621"/>
      <c r="BI27" s="621"/>
      <c r="BJ27" s="621"/>
      <c r="BK27" s="621"/>
      <c r="BL27" s="621"/>
      <c r="BM27" s="621"/>
      <c r="BN27" s="622"/>
      <c r="BO27" s="673">
        <v>100</v>
      </c>
      <c r="BP27" s="673"/>
      <c r="BQ27" s="673"/>
      <c r="BR27" s="673"/>
      <c r="BS27" s="626">
        <v>109341</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11353481</v>
      </c>
      <c r="CS27" s="639"/>
      <c r="CT27" s="639"/>
      <c r="CU27" s="639"/>
      <c r="CV27" s="639"/>
      <c r="CW27" s="639"/>
      <c r="CX27" s="639"/>
      <c r="CY27" s="640"/>
      <c r="CZ27" s="623">
        <v>24</v>
      </c>
      <c r="DA27" s="641"/>
      <c r="DB27" s="641"/>
      <c r="DC27" s="642"/>
      <c r="DD27" s="626">
        <v>3697352</v>
      </c>
      <c r="DE27" s="639"/>
      <c r="DF27" s="639"/>
      <c r="DG27" s="639"/>
      <c r="DH27" s="639"/>
      <c r="DI27" s="639"/>
      <c r="DJ27" s="639"/>
      <c r="DK27" s="640"/>
      <c r="DL27" s="626">
        <v>3696530</v>
      </c>
      <c r="DM27" s="639"/>
      <c r="DN27" s="639"/>
      <c r="DO27" s="639"/>
      <c r="DP27" s="639"/>
      <c r="DQ27" s="639"/>
      <c r="DR27" s="639"/>
      <c r="DS27" s="639"/>
      <c r="DT27" s="639"/>
      <c r="DU27" s="639"/>
      <c r="DV27" s="640"/>
      <c r="DW27" s="643">
        <v>12.1</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40529</v>
      </c>
      <c r="S28" s="621"/>
      <c r="T28" s="621"/>
      <c r="U28" s="621"/>
      <c r="V28" s="621"/>
      <c r="W28" s="621"/>
      <c r="X28" s="621"/>
      <c r="Y28" s="622"/>
      <c r="Z28" s="673">
        <v>0.1</v>
      </c>
      <c r="AA28" s="673"/>
      <c r="AB28" s="673"/>
      <c r="AC28" s="673"/>
      <c r="AD28" s="674" t="s">
        <v>113</v>
      </c>
      <c r="AE28" s="674"/>
      <c r="AF28" s="674"/>
      <c r="AG28" s="674"/>
      <c r="AH28" s="674"/>
      <c r="AI28" s="674"/>
      <c r="AJ28" s="674"/>
      <c r="AK28" s="674"/>
      <c r="AL28" s="643" t="s">
        <v>113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5019409</v>
      </c>
      <c r="CS28" s="621"/>
      <c r="CT28" s="621"/>
      <c r="CU28" s="621"/>
      <c r="CV28" s="621"/>
      <c r="CW28" s="621"/>
      <c r="CX28" s="621"/>
      <c r="CY28" s="622"/>
      <c r="CZ28" s="623">
        <v>10.6</v>
      </c>
      <c r="DA28" s="641"/>
      <c r="DB28" s="641"/>
      <c r="DC28" s="642"/>
      <c r="DD28" s="626">
        <v>4999226</v>
      </c>
      <c r="DE28" s="621"/>
      <c r="DF28" s="621"/>
      <c r="DG28" s="621"/>
      <c r="DH28" s="621"/>
      <c r="DI28" s="621"/>
      <c r="DJ28" s="621"/>
      <c r="DK28" s="622"/>
      <c r="DL28" s="626">
        <v>4584675</v>
      </c>
      <c r="DM28" s="621"/>
      <c r="DN28" s="621"/>
      <c r="DO28" s="621"/>
      <c r="DP28" s="621"/>
      <c r="DQ28" s="621"/>
      <c r="DR28" s="621"/>
      <c r="DS28" s="621"/>
      <c r="DT28" s="621"/>
      <c r="DU28" s="621"/>
      <c r="DV28" s="622"/>
      <c r="DW28" s="643">
        <v>15</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108188</v>
      </c>
      <c r="S29" s="621"/>
      <c r="T29" s="621"/>
      <c r="U29" s="621"/>
      <c r="V29" s="621"/>
      <c r="W29" s="621"/>
      <c r="X29" s="621"/>
      <c r="Y29" s="622"/>
      <c r="Z29" s="673">
        <v>0.2</v>
      </c>
      <c r="AA29" s="673"/>
      <c r="AB29" s="673"/>
      <c r="AC29" s="673"/>
      <c r="AD29" s="674" t="s">
        <v>113</v>
      </c>
      <c r="AE29" s="674"/>
      <c r="AF29" s="674"/>
      <c r="AG29" s="674"/>
      <c r="AH29" s="674"/>
      <c r="AI29" s="674"/>
      <c r="AJ29" s="674"/>
      <c r="AK29" s="674"/>
      <c r="AL29" s="643" t="s">
        <v>113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5019409</v>
      </c>
      <c r="CS29" s="639"/>
      <c r="CT29" s="639"/>
      <c r="CU29" s="639"/>
      <c r="CV29" s="639"/>
      <c r="CW29" s="639"/>
      <c r="CX29" s="639"/>
      <c r="CY29" s="640"/>
      <c r="CZ29" s="623">
        <v>10.6</v>
      </c>
      <c r="DA29" s="641"/>
      <c r="DB29" s="641"/>
      <c r="DC29" s="642"/>
      <c r="DD29" s="626">
        <v>4999226</v>
      </c>
      <c r="DE29" s="639"/>
      <c r="DF29" s="639"/>
      <c r="DG29" s="639"/>
      <c r="DH29" s="639"/>
      <c r="DI29" s="639"/>
      <c r="DJ29" s="639"/>
      <c r="DK29" s="640"/>
      <c r="DL29" s="626">
        <v>4584675</v>
      </c>
      <c r="DM29" s="639"/>
      <c r="DN29" s="639"/>
      <c r="DO29" s="639"/>
      <c r="DP29" s="639"/>
      <c r="DQ29" s="639"/>
      <c r="DR29" s="639"/>
      <c r="DS29" s="639"/>
      <c r="DT29" s="639"/>
      <c r="DU29" s="639"/>
      <c r="DV29" s="640"/>
      <c r="DW29" s="643">
        <v>15</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1208606</v>
      </c>
      <c r="S30" s="621"/>
      <c r="T30" s="621"/>
      <c r="U30" s="621"/>
      <c r="V30" s="621"/>
      <c r="W30" s="621"/>
      <c r="X30" s="621"/>
      <c r="Y30" s="622"/>
      <c r="Z30" s="673">
        <v>2.2999999999999998</v>
      </c>
      <c r="AA30" s="673"/>
      <c r="AB30" s="673"/>
      <c r="AC30" s="673"/>
      <c r="AD30" s="674" t="s">
        <v>113</v>
      </c>
      <c r="AE30" s="674"/>
      <c r="AF30" s="674"/>
      <c r="AG30" s="674"/>
      <c r="AH30" s="674"/>
      <c r="AI30" s="674"/>
      <c r="AJ30" s="674"/>
      <c r="AK30" s="674"/>
      <c r="AL30" s="643" t="s">
        <v>113</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99.1</v>
      </c>
      <c r="BH30" s="687"/>
      <c r="BI30" s="687"/>
      <c r="BJ30" s="687"/>
      <c r="BK30" s="687"/>
      <c r="BL30" s="687"/>
      <c r="BM30" s="688">
        <v>96.6</v>
      </c>
      <c r="BN30" s="687"/>
      <c r="BO30" s="687"/>
      <c r="BP30" s="687"/>
      <c r="BQ30" s="689"/>
      <c r="BR30" s="686">
        <v>99</v>
      </c>
      <c r="BS30" s="687"/>
      <c r="BT30" s="687"/>
      <c r="BU30" s="687"/>
      <c r="BV30" s="687"/>
      <c r="BW30" s="687"/>
      <c r="BX30" s="688">
        <v>96.1</v>
      </c>
      <c r="BY30" s="687"/>
      <c r="BZ30" s="687"/>
      <c r="CA30" s="687"/>
      <c r="CB30" s="689"/>
      <c r="CD30" s="692"/>
      <c r="CE30" s="693"/>
      <c r="CF30" s="657" t="s">
        <v>293</v>
      </c>
      <c r="CG30" s="654"/>
      <c r="CH30" s="654"/>
      <c r="CI30" s="654"/>
      <c r="CJ30" s="654"/>
      <c r="CK30" s="654"/>
      <c r="CL30" s="654"/>
      <c r="CM30" s="654"/>
      <c r="CN30" s="654"/>
      <c r="CO30" s="654"/>
      <c r="CP30" s="654"/>
      <c r="CQ30" s="655"/>
      <c r="CR30" s="620">
        <v>4574682</v>
      </c>
      <c r="CS30" s="621"/>
      <c r="CT30" s="621"/>
      <c r="CU30" s="621"/>
      <c r="CV30" s="621"/>
      <c r="CW30" s="621"/>
      <c r="CX30" s="621"/>
      <c r="CY30" s="622"/>
      <c r="CZ30" s="623">
        <v>9.6999999999999993</v>
      </c>
      <c r="DA30" s="641"/>
      <c r="DB30" s="641"/>
      <c r="DC30" s="642"/>
      <c r="DD30" s="626">
        <v>4554499</v>
      </c>
      <c r="DE30" s="621"/>
      <c r="DF30" s="621"/>
      <c r="DG30" s="621"/>
      <c r="DH30" s="621"/>
      <c r="DI30" s="621"/>
      <c r="DJ30" s="621"/>
      <c r="DK30" s="622"/>
      <c r="DL30" s="626">
        <v>4139948</v>
      </c>
      <c r="DM30" s="621"/>
      <c r="DN30" s="621"/>
      <c r="DO30" s="621"/>
      <c r="DP30" s="621"/>
      <c r="DQ30" s="621"/>
      <c r="DR30" s="621"/>
      <c r="DS30" s="621"/>
      <c r="DT30" s="621"/>
      <c r="DU30" s="621"/>
      <c r="DV30" s="622"/>
      <c r="DW30" s="643">
        <v>13.5</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5107040</v>
      </c>
      <c r="S31" s="621"/>
      <c r="T31" s="621"/>
      <c r="U31" s="621"/>
      <c r="V31" s="621"/>
      <c r="W31" s="621"/>
      <c r="X31" s="621"/>
      <c r="Y31" s="622"/>
      <c r="Z31" s="673">
        <v>9.9</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98.9</v>
      </c>
      <c r="BH31" s="639"/>
      <c r="BI31" s="639"/>
      <c r="BJ31" s="639"/>
      <c r="BK31" s="639"/>
      <c r="BL31" s="639"/>
      <c r="BM31" s="675">
        <v>96</v>
      </c>
      <c r="BN31" s="685"/>
      <c r="BO31" s="685"/>
      <c r="BP31" s="685"/>
      <c r="BQ31" s="649"/>
      <c r="BR31" s="684">
        <v>98.9</v>
      </c>
      <c r="BS31" s="639"/>
      <c r="BT31" s="639"/>
      <c r="BU31" s="639"/>
      <c r="BV31" s="639"/>
      <c r="BW31" s="639"/>
      <c r="BX31" s="675">
        <v>95.4</v>
      </c>
      <c r="BY31" s="685"/>
      <c r="BZ31" s="685"/>
      <c r="CA31" s="685"/>
      <c r="CB31" s="649"/>
      <c r="CD31" s="692"/>
      <c r="CE31" s="693"/>
      <c r="CF31" s="657" t="s">
        <v>297</v>
      </c>
      <c r="CG31" s="654"/>
      <c r="CH31" s="654"/>
      <c r="CI31" s="654"/>
      <c r="CJ31" s="654"/>
      <c r="CK31" s="654"/>
      <c r="CL31" s="654"/>
      <c r="CM31" s="654"/>
      <c r="CN31" s="654"/>
      <c r="CO31" s="654"/>
      <c r="CP31" s="654"/>
      <c r="CQ31" s="655"/>
      <c r="CR31" s="620">
        <v>444727</v>
      </c>
      <c r="CS31" s="639"/>
      <c r="CT31" s="639"/>
      <c r="CU31" s="639"/>
      <c r="CV31" s="639"/>
      <c r="CW31" s="639"/>
      <c r="CX31" s="639"/>
      <c r="CY31" s="640"/>
      <c r="CZ31" s="623">
        <v>0.9</v>
      </c>
      <c r="DA31" s="641"/>
      <c r="DB31" s="641"/>
      <c r="DC31" s="642"/>
      <c r="DD31" s="626">
        <v>444727</v>
      </c>
      <c r="DE31" s="639"/>
      <c r="DF31" s="639"/>
      <c r="DG31" s="639"/>
      <c r="DH31" s="639"/>
      <c r="DI31" s="639"/>
      <c r="DJ31" s="639"/>
      <c r="DK31" s="640"/>
      <c r="DL31" s="626">
        <v>444727</v>
      </c>
      <c r="DM31" s="639"/>
      <c r="DN31" s="639"/>
      <c r="DO31" s="639"/>
      <c r="DP31" s="639"/>
      <c r="DQ31" s="639"/>
      <c r="DR31" s="639"/>
      <c r="DS31" s="639"/>
      <c r="DT31" s="639"/>
      <c r="DU31" s="639"/>
      <c r="DV31" s="640"/>
      <c r="DW31" s="643">
        <v>1.5</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1123181</v>
      </c>
      <c r="S32" s="621"/>
      <c r="T32" s="621"/>
      <c r="U32" s="621"/>
      <c r="V32" s="621"/>
      <c r="W32" s="621"/>
      <c r="X32" s="621"/>
      <c r="Y32" s="622"/>
      <c r="Z32" s="673">
        <v>2.2000000000000002</v>
      </c>
      <c r="AA32" s="673"/>
      <c r="AB32" s="673"/>
      <c r="AC32" s="673"/>
      <c r="AD32" s="674">
        <v>25784</v>
      </c>
      <c r="AE32" s="674"/>
      <c r="AF32" s="674"/>
      <c r="AG32" s="674"/>
      <c r="AH32" s="674"/>
      <c r="AI32" s="674"/>
      <c r="AJ32" s="674"/>
      <c r="AK32" s="674"/>
      <c r="AL32" s="643">
        <v>0.1</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99.1</v>
      </c>
      <c r="BH32" s="605"/>
      <c r="BI32" s="605"/>
      <c r="BJ32" s="605"/>
      <c r="BK32" s="605"/>
      <c r="BL32" s="605"/>
      <c r="BM32" s="668">
        <v>96.9</v>
      </c>
      <c r="BN32" s="605"/>
      <c r="BO32" s="605"/>
      <c r="BP32" s="605"/>
      <c r="BQ32" s="662"/>
      <c r="BR32" s="683">
        <v>99</v>
      </c>
      <c r="BS32" s="605"/>
      <c r="BT32" s="605"/>
      <c r="BU32" s="605"/>
      <c r="BV32" s="605"/>
      <c r="BW32" s="605"/>
      <c r="BX32" s="668">
        <v>96.4</v>
      </c>
      <c r="BY32" s="605"/>
      <c r="BZ32" s="605"/>
      <c r="CA32" s="605"/>
      <c r="CB32" s="662"/>
      <c r="CD32" s="694"/>
      <c r="CE32" s="695"/>
      <c r="CF32" s="657" t="s">
        <v>300</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2742920</v>
      </c>
      <c r="S33" s="621"/>
      <c r="T33" s="621"/>
      <c r="U33" s="621"/>
      <c r="V33" s="621"/>
      <c r="W33" s="621"/>
      <c r="X33" s="621"/>
      <c r="Y33" s="622"/>
      <c r="Z33" s="673">
        <v>5.3</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19922253</v>
      </c>
      <c r="CS33" s="639"/>
      <c r="CT33" s="639"/>
      <c r="CU33" s="639"/>
      <c r="CV33" s="639"/>
      <c r="CW33" s="639"/>
      <c r="CX33" s="639"/>
      <c r="CY33" s="640"/>
      <c r="CZ33" s="623">
        <v>42.2</v>
      </c>
      <c r="DA33" s="641"/>
      <c r="DB33" s="641"/>
      <c r="DC33" s="642"/>
      <c r="DD33" s="626">
        <v>17153442</v>
      </c>
      <c r="DE33" s="639"/>
      <c r="DF33" s="639"/>
      <c r="DG33" s="639"/>
      <c r="DH33" s="639"/>
      <c r="DI33" s="639"/>
      <c r="DJ33" s="639"/>
      <c r="DK33" s="640"/>
      <c r="DL33" s="626">
        <v>13400676</v>
      </c>
      <c r="DM33" s="639"/>
      <c r="DN33" s="639"/>
      <c r="DO33" s="639"/>
      <c r="DP33" s="639"/>
      <c r="DQ33" s="639"/>
      <c r="DR33" s="639"/>
      <c r="DS33" s="639"/>
      <c r="DT33" s="639"/>
      <c r="DU33" s="639"/>
      <c r="DV33" s="640"/>
      <c r="DW33" s="643">
        <v>43.7</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6556136</v>
      </c>
      <c r="CS34" s="621"/>
      <c r="CT34" s="621"/>
      <c r="CU34" s="621"/>
      <c r="CV34" s="621"/>
      <c r="CW34" s="621"/>
      <c r="CX34" s="621"/>
      <c r="CY34" s="622"/>
      <c r="CZ34" s="623">
        <v>13.9</v>
      </c>
      <c r="DA34" s="641"/>
      <c r="DB34" s="641"/>
      <c r="DC34" s="642"/>
      <c r="DD34" s="626">
        <v>5319506</v>
      </c>
      <c r="DE34" s="621"/>
      <c r="DF34" s="621"/>
      <c r="DG34" s="621"/>
      <c r="DH34" s="621"/>
      <c r="DI34" s="621"/>
      <c r="DJ34" s="621"/>
      <c r="DK34" s="622"/>
      <c r="DL34" s="626">
        <v>4285767</v>
      </c>
      <c r="DM34" s="621"/>
      <c r="DN34" s="621"/>
      <c r="DO34" s="621"/>
      <c r="DP34" s="621"/>
      <c r="DQ34" s="621"/>
      <c r="DR34" s="621"/>
      <c r="DS34" s="621"/>
      <c r="DT34" s="621"/>
      <c r="DU34" s="621"/>
      <c r="DV34" s="622"/>
      <c r="DW34" s="643">
        <v>14</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1762720</v>
      </c>
      <c r="S35" s="621"/>
      <c r="T35" s="621"/>
      <c r="U35" s="621"/>
      <c r="V35" s="621"/>
      <c r="W35" s="621"/>
      <c r="X35" s="621"/>
      <c r="Y35" s="622"/>
      <c r="Z35" s="673">
        <v>3.4</v>
      </c>
      <c r="AA35" s="673"/>
      <c r="AB35" s="673"/>
      <c r="AC35" s="673"/>
      <c r="AD35" s="674" t="s">
        <v>113</v>
      </c>
      <c r="AE35" s="674"/>
      <c r="AF35" s="674"/>
      <c r="AG35" s="674"/>
      <c r="AH35" s="674"/>
      <c r="AI35" s="674"/>
      <c r="AJ35" s="674"/>
      <c r="AK35" s="674"/>
      <c r="AL35" s="643" t="s">
        <v>113</v>
      </c>
      <c r="AM35" s="675"/>
      <c r="AN35" s="675"/>
      <c r="AO35" s="676"/>
      <c r="AP35" s="188"/>
      <c r="AQ35" s="677" t="s">
        <v>308</v>
      </c>
      <c r="AR35" s="678"/>
      <c r="AS35" s="678"/>
      <c r="AT35" s="678"/>
      <c r="AU35" s="678"/>
      <c r="AV35" s="678"/>
      <c r="AW35" s="678"/>
      <c r="AX35" s="678"/>
      <c r="AY35" s="679"/>
      <c r="AZ35" s="670">
        <v>6244745</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1029251</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347533</v>
      </c>
      <c r="CS35" s="639"/>
      <c r="CT35" s="639"/>
      <c r="CU35" s="639"/>
      <c r="CV35" s="639"/>
      <c r="CW35" s="639"/>
      <c r="CX35" s="639"/>
      <c r="CY35" s="640"/>
      <c r="CZ35" s="623">
        <v>0.7</v>
      </c>
      <c r="DA35" s="641"/>
      <c r="DB35" s="641"/>
      <c r="DC35" s="642"/>
      <c r="DD35" s="626">
        <v>325189</v>
      </c>
      <c r="DE35" s="639"/>
      <c r="DF35" s="639"/>
      <c r="DG35" s="639"/>
      <c r="DH35" s="639"/>
      <c r="DI35" s="639"/>
      <c r="DJ35" s="639"/>
      <c r="DK35" s="640"/>
      <c r="DL35" s="626">
        <v>325189</v>
      </c>
      <c r="DM35" s="639"/>
      <c r="DN35" s="639"/>
      <c r="DO35" s="639"/>
      <c r="DP35" s="639"/>
      <c r="DQ35" s="639"/>
      <c r="DR35" s="639"/>
      <c r="DS35" s="639"/>
      <c r="DT35" s="639"/>
      <c r="DU35" s="639"/>
      <c r="DV35" s="640"/>
      <c r="DW35" s="643">
        <v>1.1000000000000001</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51716916</v>
      </c>
      <c r="S36" s="661"/>
      <c r="T36" s="661"/>
      <c r="U36" s="661"/>
      <c r="V36" s="661"/>
      <c r="W36" s="661"/>
      <c r="X36" s="661"/>
      <c r="Y36" s="664"/>
      <c r="Z36" s="665">
        <v>100</v>
      </c>
      <c r="AA36" s="665"/>
      <c r="AB36" s="665"/>
      <c r="AC36" s="665"/>
      <c r="AD36" s="666">
        <v>28890763</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1992880</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690549</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6110897</v>
      </c>
      <c r="CS36" s="621"/>
      <c r="CT36" s="621"/>
      <c r="CU36" s="621"/>
      <c r="CV36" s="621"/>
      <c r="CW36" s="621"/>
      <c r="CX36" s="621"/>
      <c r="CY36" s="622"/>
      <c r="CZ36" s="623">
        <v>12.9</v>
      </c>
      <c r="DA36" s="641"/>
      <c r="DB36" s="641"/>
      <c r="DC36" s="642"/>
      <c r="DD36" s="626">
        <v>5725794</v>
      </c>
      <c r="DE36" s="621"/>
      <c r="DF36" s="621"/>
      <c r="DG36" s="621"/>
      <c r="DH36" s="621"/>
      <c r="DI36" s="621"/>
      <c r="DJ36" s="621"/>
      <c r="DK36" s="622"/>
      <c r="DL36" s="626">
        <v>4586643</v>
      </c>
      <c r="DM36" s="621"/>
      <c r="DN36" s="621"/>
      <c r="DO36" s="621"/>
      <c r="DP36" s="621"/>
      <c r="DQ36" s="621"/>
      <c r="DR36" s="621"/>
      <c r="DS36" s="621"/>
      <c r="DT36" s="621"/>
      <c r="DU36" s="621"/>
      <c r="DV36" s="622"/>
      <c r="DW36" s="643">
        <v>15</v>
      </c>
      <c r="DX36" s="644"/>
      <c r="DY36" s="644"/>
      <c r="DZ36" s="644"/>
      <c r="EA36" s="644"/>
      <c r="EB36" s="644"/>
      <c r="EC36" s="645"/>
    </row>
    <row r="37" spans="2:133" ht="11.25" customHeight="1">
      <c r="AQ37" s="646" t="s">
        <v>315</v>
      </c>
      <c r="AR37" s="647"/>
      <c r="AS37" s="647"/>
      <c r="AT37" s="647"/>
      <c r="AU37" s="647"/>
      <c r="AV37" s="647"/>
      <c r="AW37" s="647"/>
      <c r="AX37" s="647"/>
      <c r="AY37" s="648"/>
      <c r="AZ37" s="620">
        <v>90070</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23414</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4462359</v>
      </c>
      <c r="CS37" s="639"/>
      <c r="CT37" s="639"/>
      <c r="CU37" s="639"/>
      <c r="CV37" s="639"/>
      <c r="CW37" s="639"/>
      <c r="CX37" s="639"/>
      <c r="CY37" s="640"/>
      <c r="CZ37" s="623">
        <v>9.4</v>
      </c>
      <c r="DA37" s="641"/>
      <c r="DB37" s="641"/>
      <c r="DC37" s="642"/>
      <c r="DD37" s="626">
        <v>4462359</v>
      </c>
      <c r="DE37" s="639"/>
      <c r="DF37" s="639"/>
      <c r="DG37" s="639"/>
      <c r="DH37" s="639"/>
      <c r="DI37" s="639"/>
      <c r="DJ37" s="639"/>
      <c r="DK37" s="640"/>
      <c r="DL37" s="626">
        <v>3804882</v>
      </c>
      <c r="DM37" s="639"/>
      <c r="DN37" s="639"/>
      <c r="DO37" s="639"/>
      <c r="DP37" s="639"/>
      <c r="DQ37" s="639"/>
      <c r="DR37" s="639"/>
      <c r="DS37" s="639"/>
      <c r="DT37" s="639"/>
      <c r="DU37" s="639"/>
      <c r="DV37" s="640"/>
      <c r="DW37" s="643">
        <v>12.4</v>
      </c>
      <c r="DX37" s="644"/>
      <c r="DY37" s="644"/>
      <c r="DZ37" s="644"/>
      <c r="EA37" s="644"/>
      <c r="EB37" s="644"/>
      <c r="EC37" s="645"/>
    </row>
    <row r="38" spans="2:133" ht="11.25" customHeight="1">
      <c r="AQ38" s="646" t="s">
        <v>318</v>
      </c>
      <c r="AR38" s="647"/>
      <c r="AS38" s="647"/>
      <c r="AT38" s="647"/>
      <c r="AU38" s="647"/>
      <c r="AV38" s="647"/>
      <c r="AW38" s="647"/>
      <c r="AX38" s="647"/>
      <c r="AY38" s="648"/>
      <c r="AZ38" s="620">
        <v>17608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38629</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6227137</v>
      </c>
      <c r="CS38" s="621"/>
      <c r="CT38" s="621"/>
      <c r="CU38" s="621"/>
      <c r="CV38" s="621"/>
      <c r="CW38" s="621"/>
      <c r="CX38" s="621"/>
      <c r="CY38" s="622"/>
      <c r="CZ38" s="623">
        <v>13.2</v>
      </c>
      <c r="DA38" s="641"/>
      <c r="DB38" s="641"/>
      <c r="DC38" s="642"/>
      <c r="DD38" s="626">
        <v>5544324</v>
      </c>
      <c r="DE38" s="621"/>
      <c r="DF38" s="621"/>
      <c r="DG38" s="621"/>
      <c r="DH38" s="621"/>
      <c r="DI38" s="621"/>
      <c r="DJ38" s="621"/>
      <c r="DK38" s="622"/>
      <c r="DL38" s="626">
        <v>4203077</v>
      </c>
      <c r="DM38" s="621"/>
      <c r="DN38" s="621"/>
      <c r="DO38" s="621"/>
      <c r="DP38" s="621"/>
      <c r="DQ38" s="621"/>
      <c r="DR38" s="621"/>
      <c r="DS38" s="621"/>
      <c r="DT38" s="621"/>
      <c r="DU38" s="621"/>
      <c r="DV38" s="622"/>
      <c r="DW38" s="643">
        <v>13.7</v>
      </c>
      <c r="DX38" s="644"/>
      <c r="DY38" s="644"/>
      <c r="DZ38" s="644"/>
      <c r="EA38" s="644"/>
      <c r="EB38" s="644"/>
      <c r="EC38" s="645"/>
    </row>
    <row r="39" spans="2:133" ht="11.25" customHeight="1">
      <c r="AQ39" s="646" t="s">
        <v>321</v>
      </c>
      <c r="AR39" s="647"/>
      <c r="AS39" s="647"/>
      <c r="AT39" s="647"/>
      <c r="AU39" s="647"/>
      <c r="AV39" s="647"/>
      <c r="AW39" s="647"/>
      <c r="AX39" s="647"/>
      <c r="AY39" s="648"/>
      <c r="AZ39" s="620" t="s">
        <v>322</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94</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666286</v>
      </c>
      <c r="CS39" s="639"/>
      <c r="CT39" s="639"/>
      <c r="CU39" s="639"/>
      <c r="CV39" s="639"/>
      <c r="CW39" s="639"/>
      <c r="CX39" s="639"/>
      <c r="CY39" s="640"/>
      <c r="CZ39" s="623">
        <v>1.4</v>
      </c>
      <c r="DA39" s="641"/>
      <c r="DB39" s="641"/>
      <c r="DC39" s="642"/>
      <c r="DD39" s="626">
        <v>231585</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1230352</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92</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14264</v>
      </c>
      <c r="CS40" s="621"/>
      <c r="CT40" s="621"/>
      <c r="CU40" s="621"/>
      <c r="CV40" s="621"/>
      <c r="CW40" s="621"/>
      <c r="CX40" s="621"/>
      <c r="CY40" s="622"/>
      <c r="CZ40" s="623">
        <v>0</v>
      </c>
      <c r="DA40" s="641"/>
      <c r="DB40" s="641"/>
      <c r="DC40" s="642"/>
      <c r="DD40" s="626">
        <v>7044</v>
      </c>
      <c r="DE40" s="621"/>
      <c r="DF40" s="621"/>
      <c r="DG40" s="621"/>
      <c r="DH40" s="621"/>
      <c r="DI40" s="621"/>
      <c r="DJ40" s="621"/>
      <c r="DK40" s="622"/>
      <c r="DL40" s="626" t="s">
        <v>322</v>
      </c>
      <c r="DM40" s="621"/>
      <c r="DN40" s="621"/>
      <c r="DO40" s="621"/>
      <c r="DP40" s="621"/>
      <c r="DQ40" s="621"/>
      <c r="DR40" s="621"/>
      <c r="DS40" s="621"/>
      <c r="DT40" s="621"/>
      <c r="DU40" s="621"/>
      <c r="DV40" s="622"/>
      <c r="DW40" s="643" t="s">
        <v>322</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2913835</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304</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3681944</v>
      </c>
      <c r="CS42" s="621"/>
      <c r="CT42" s="621"/>
      <c r="CU42" s="621"/>
      <c r="CV42" s="621"/>
      <c r="CW42" s="621"/>
      <c r="CX42" s="621"/>
      <c r="CY42" s="622"/>
      <c r="CZ42" s="623">
        <v>7.8</v>
      </c>
      <c r="DA42" s="624"/>
      <c r="DB42" s="624"/>
      <c r="DC42" s="625"/>
      <c r="DD42" s="626">
        <v>2033619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122883</v>
      </c>
      <c r="CS43" s="639"/>
      <c r="CT43" s="639"/>
      <c r="CU43" s="639"/>
      <c r="CV43" s="639"/>
      <c r="CW43" s="639"/>
      <c r="CX43" s="639"/>
      <c r="CY43" s="640"/>
      <c r="CZ43" s="623">
        <v>0.3</v>
      </c>
      <c r="DA43" s="641"/>
      <c r="DB43" s="641"/>
      <c r="DC43" s="642"/>
      <c r="DD43" s="626">
        <v>122883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3681944</v>
      </c>
      <c r="CS44" s="621"/>
      <c r="CT44" s="621"/>
      <c r="CU44" s="621"/>
      <c r="CV44" s="621"/>
      <c r="CW44" s="621"/>
      <c r="CX44" s="621"/>
      <c r="CY44" s="622"/>
      <c r="CZ44" s="623">
        <v>7.8</v>
      </c>
      <c r="DA44" s="624"/>
      <c r="DB44" s="624"/>
      <c r="DC44" s="625"/>
      <c r="DD44" s="626">
        <v>2033619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2333114</v>
      </c>
      <c r="CS45" s="639"/>
      <c r="CT45" s="639"/>
      <c r="CU45" s="639"/>
      <c r="CV45" s="639"/>
      <c r="CW45" s="639"/>
      <c r="CX45" s="639"/>
      <c r="CY45" s="640"/>
      <c r="CZ45" s="623">
        <v>4.9000000000000004</v>
      </c>
      <c r="DA45" s="641"/>
      <c r="DB45" s="641"/>
      <c r="DC45" s="642"/>
      <c r="DD45" s="626">
        <v>1259116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1345088</v>
      </c>
      <c r="CS46" s="621"/>
      <c r="CT46" s="621"/>
      <c r="CU46" s="621"/>
      <c r="CV46" s="621"/>
      <c r="CW46" s="621"/>
      <c r="CX46" s="621"/>
      <c r="CY46" s="622"/>
      <c r="CZ46" s="623">
        <v>2.8</v>
      </c>
      <c r="DA46" s="624"/>
      <c r="DB46" s="624"/>
      <c r="DC46" s="625"/>
      <c r="DD46" s="626">
        <v>770761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t="s">
        <v>113</v>
      </c>
      <c r="CS47" s="639"/>
      <c r="CT47" s="639"/>
      <c r="CU47" s="639"/>
      <c r="CV47" s="639"/>
      <c r="CW47" s="639"/>
      <c r="CX47" s="639"/>
      <c r="CY47" s="640"/>
      <c r="CZ47" s="623" t="s">
        <v>113</v>
      </c>
      <c r="DA47" s="641"/>
      <c r="DB47" s="641"/>
      <c r="DC47" s="642"/>
      <c r="DD47" s="626" t="s">
        <v>113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47235137</v>
      </c>
      <c r="CS49" s="605"/>
      <c r="CT49" s="605"/>
      <c r="CU49" s="605"/>
      <c r="CV49" s="605"/>
      <c r="CW49" s="605"/>
      <c r="CX49" s="605"/>
      <c r="CY49" s="606"/>
      <c r="CZ49" s="607">
        <v>100</v>
      </c>
      <c r="DA49" s="608"/>
      <c r="DB49" s="608"/>
      <c r="DC49" s="609"/>
      <c r="DD49" s="610">
        <v>34645485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election activeCell="AU88" sqref="AU88:AY88"/>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2" t="s">
        <v>345</v>
      </c>
      <c r="DK2" s="1143"/>
      <c r="DL2" s="1143"/>
      <c r="DM2" s="1143"/>
      <c r="DN2" s="1143"/>
      <c r="DO2" s="1144"/>
      <c r="DP2" s="202"/>
      <c r="DQ2" s="1142" t="s">
        <v>346</v>
      </c>
      <c r="DR2" s="1143"/>
      <c r="DS2" s="1143"/>
      <c r="DT2" s="1143"/>
      <c r="DU2" s="1143"/>
      <c r="DV2" s="1143"/>
      <c r="DW2" s="1143"/>
      <c r="DX2" s="1143"/>
      <c r="DY2" s="1143"/>
      <c r="DZ2" s="1144"/>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5" t="s">
        <v>347</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7" t="s">
        <v>349</v>
      </c>
      <c r="B5" s="1028"/>
      <c r="C5" s="1028"/>
      <c r="D5" s="1028"/>
      <c r="E5" s="1028"/>
      <c r="F5" s="1028"/>
      <c r="G5" s="1028"/>
      <c r="H5" s="1028"/>
      <c r="I5" s="1028"/>
      <c r="J5" s="1028"/>
      <c r="K5" s="1028"/>
      <c r="L5" s="1028"/>
      <c r="M5" s="1028"/>
      <c r="N5" s="1028"/>
      <c r="O5" s="1028"/>
      <c r="P5" s="1029"/>
      <c r="Q5" s="1033" t="s">
        <v>350</v>
      </c>
      <c r="R5" s="1034"/>
      <c r="S5" s="1034"/>
      <c r="T5" s="1034"/>
      <c r="U5" s="1035"/>
      <c r="V5" s="1033" t="s">
        <v>351</v>
      </c>
      <c r="W5" s="1034"/>
      <c r="X5" s="1034"/>
      <c r="Y5" s="1034"/>
      <c r="Z5" s="1035"/>
      <c r="AA5" s="1033" t="s">
        <v>352</v>
      </c>
      <c r="AB5" s="1034"/>
      <c r="AC5" s="1034"/>
      <c r="AD5" s="1034"/>
      <c r="AE5" s="1034"/>
      <c r="AF5" s="1145" t="s">
        <v>353</v>
      </c>
      <c r="AG5" s="1034"/>
      <c r="AH5" s="1034"/>
      <c r="AI5" s="1034"/>
      <c r="AJ5" s="1049"/>
      <c r="AK5" s="1034" t="s">
        <v>354</v>
      </c>
      <c r="AL5" s="1034"/>
      <c r="AM5" s="1034"/>
      <c r="AN5" s="1034"/>
      <c r="AO5" s="1035"/>
      <c r="AP5" s="1033" t="s">
        <v>355</v>
      </c>
      <c r="AQ5" s="1034"/>
      <c r="AR5" s="1034"/>
      <c r="AS5" s="1034"/>
      <c r="AT5" s="1035"/>
      <c r="AU5" s="1033" t="s">
        <v>356</v>
      </c>
      <c r="AV5" s="1034"/>
      <c r="AW5" s="1034"/>
      <c r="AX5" s="1034"/>
      <c r="AY5" s="1049"/>
      <c r="AZ5" s="209"/>
      <c r="BA5" s="209"/>
      <c r="BB5" s="209"/>
      <c r="BC5" s="209"/>
      <c r="BD5" s="209"/>
      <c r="BE5" s="210"/>
      <c r="BF5" s="210"/>
      <c r="BG5" s="210"/>
      <c r="BH5" s="210"/>
      <c r="BI5" s="210"/>
      <c r="BJ5" s="210"/>
      <c r="BK5" s="210"/>
      <c r="BL5" s="210"/>
      <c r="BM5" s="210"/>
      <c r="BN5" s="210"/>
      <c r="BO5" s="210"/>
      <c r="BP5" s="210"/>
      <c r="BQ5" s="1027" t="s">
        <v>357</v>
      </c>
      <c r="BR5" s="1028"/>
      <c r="BS5" s="1028"/>
      <c r="BT5" s="1028"/>
      <c r="BU5" s="1028"/>
      <c r="BV5" s="1028"/>
      <c r="BW5" s="1028"/>
      <c r="BX5" s="1028"/>
      <c r="BY5" s="1028"/>
      <c r="BZ5" s="1028"/>
      <c r="CA5" s="1028"/>
      <c r="CB5" s="1028"/>
      <c r="CC5" s="1028"/>
      <c r="CD5" s="1028"/>
      <c r="CE5" s="1028"/>
      <c r="CF5" s="1028"/>
      <c r="CG5" s="1029"/>
      <c r="CH5" s="1033" t="s">
        <v>358</v>
      </c>
      <c r="CI5" s="1034"/>
      <c r="CJ5" s="1034"/>
      <c r="CK5" s="1034"/>
      <c r="CL5" s="1035"/>
      <c r="CM5" s="1033" t="s">
        <v>359</v>
      </c>
      <c r="CN5" s="1034"/>
      <c r="CO5" s="1034"/>
      <c r="CP5" s="1034"/>
      <c r="CQ5" s="1035"/>
      <c r="CR5" s="1033" t="s">
        <v>360</v>
      </c>
      <c r="CS5" s="1034"/>
      <c r="CT5" s="1034"/>
      <c r="CU5" s="1034"/>
      <c r="CV5" s="1035"/>
      <c r="CW5" s="1033" t="s">
        <v>361</v>
      </c>
      <c r="CX5" s="1034"/>
      <c r="CY5" s="1034"/>
      <c r="CZ5" s="1034"/>
      <c r="DA5" s="1035"/>
      <c r="DB5" s="1033" t="s">
        <v>362</v>
      </c>
      <c r="DC5" s="1034"/>
      <c r="DD5" s="1034"/>
      <c r="DE5" s="1034"/>
      <c r="DF5" s="1035"/>
      <c r="DG5" s="1130" t="s">
        <v>363</v>
      </c>
      <c r="DH5" s="1131"/>
      <c r="DI5" s="1131"/>
      <c r="DJ5" s="1131"/>
      <c r="DK5" s="1132"/>
      <c r="DL5" s="1130" t="s">
        <v>364</v>
      </c>
      <c r="DM5" s="1131"/>
      <c r="DN5" s="1131"/>
      <c r="DO5" s="1131"/>
      <c r="DP5" s="1132"/>
      <c r="DQ5" s="1033" t="s">
        <v>365</v>
      </c>
      <c r="DR5" s="1034"/>
      <c r="DS5" s="1034"/>
      <c r="DT5" s="1034"/>
      <c r="DU5" s="1035"/>
      <c r="DV5" s="1033" t="s">
        <v>356</v>
      </c>
      <c r="DW5" s="1034"/>
      <c r="DX5" s="1034"/>
      <c r="DY5" s="1034"/>
      <c r="DZ5" s="1049"/>
      <c r="EA5" s="207"/>
    </row>
    <row r="6" spans="1:131" s="208" customFormat="1" ht="26.25" customHeight="1" thickBot="1">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46"/>
      <c r="AG6" s="1037"/>
      <c r="AH6" s="1037"/>
      <c r="AI6" s="1037"/>
      <c r="AJ6" s="1050"/>
      <c r="AK6" s="1037"/>
      <c r="AL6" s="1037"/>
      <c r="AM6" s="1037"/>
      <c r="AN6" s="1037"/>
      <c r="AO6" s="1038"/>
      <c r="AP6" s="1036"/>
      <c r="AQ6" s="1037"/>
      <c r="AR6" s="1037"/>
      <c r="AS6" s="1037"/>
      <c r="AT6" s="1038"/>
      <c r="AU6" s="1036"/>
      <c r="AV6" s="1037"/>
      <c r="AW6" s="1037"/>
      <c r="AX6" s="1037"/>
      <c r="AY6" s="1050"/>
      <c r="AZ6" s="205"/>
      <c r="BA6" s="205"/>
      <c r="BB6" s="205"/>
      <c r="BC6" s="205"/>
      <c r="BD6" s="205"/>
      <c r="BE6" s="206"/>
      <c r="BF6" s="206"/>
      <c r="BG6" s="206"/>
      <c r="BH6" s="206"/>
      <c r="BI6" s="206"/>
      <c r="BJ6" s="206"/>
      <c r="BK6" s="206"/>
      <c r="BL6" s="206"/>
      <c r="BM6" s="206"/>
      <c r="BN6" s="206"/>
      <c r="BO6" s="206"/>
      <c r="BP6" s="206"/>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33"/>
      <c r="DH6" s="1134"/>
      <c r="DI6" s="1134"/>
      <c r="DJ6" s="1134"/>
      <c r="DK6" s="1135"/>
      <c r="DL6" s="1133"/>
      <c r="DM6" s="1134"/>
      <c r="DN6" s="1134"/>
      <c r="DO6" s="1134"/>
      <c r="DP6" s="1135"/>
      <c r="DQ6" s="1036"/>
      <c r="DR6" s="1037"/>
      <c r="DS6" s="1037"/>
      <c r="DT6" s="1037"/>
      <c r="DU6" s="1038"/>
      <c r="DV6" s="1036"/>
      <c r="DW6" s="1037"/>
      <c r="DX6" s="1037"/>
      <c r="DY6" s="1037"/>
      <c r="DZ6" s="1050"/>
      <c r="EA6" s="207"/>
    </row>
    <row r="7" spans="1:131" s="208" customFormat="1" ht="26.25" customHeight="1" thickTop="1">
      <c r="A7" s="211">
        <v>1</v>
      </c>
      <c r="B7" s="1082" t="s">
        <v>366</v>
      </c>
      <c r="C7" s="1083"/>
      <c r="D7" s="1083"/>
      <c r="E7" s="1083"/>
      <c r="F7" s="1083"/>
      <c r="G7" s="1083"/>
      <c r="H7" s="1083"/>
      <c r="I7" s="1083"/>
      <c r="J7" s="1083"/>
      <c r="K7" s="1083"/>
      <c r="L7" s="1083"/>
      <c r="M7" s="1083"/>
      <c r="N7" s="1083"/>
      <c r="O7" s="1083"/>
      <c r="P7" s="1084"/>
      <c r="Q7" s="1136">
        <v>51782</v>
      </c>
      <c r="R7" s="1137"/>
      <c r="S7" s="1137"/>
      <c r="T7" s="1137"/>
      <c r="U7" s="1137"/>
      <c r="V7" s="1137">
        <v>47395</v>
      </c>
      <c r="W7" s="1137"/>
      <c r="X7" s="1137"/>
      <c r="Y7" s="1137"/>
      <c r="Z7" s="1137"/>
      <c r="AA7" s="1137">
        <f>Q7-V7</f>
        <v>4387</v>
      </c>
      <c r="AB7" s="1137"/>
      <c r="AC7" s="1137"/>
      <c r="AD7" s="1137"/>
      <c r="AE7" s="1138"/>
      <c r="AF7" s="1139">
        <v>2222</v>
      </c>
      <c r="AG7" s="1140"/>
      <c r="AH7" s="1140"/>
      <c r="AI7" s="1140"/>
      <c r="AJ7" s="1141"/>
      <c r="AK7" s="1123">
        <v>1209</v>
      </c>
      <c r="AL7" s="1124"/>
      <c r="AM7" s="1124"/>
      <c r="AN7" s="1124"/>
      <c r="AO7" s="1124"/>
      <c r="AP7" s="1124">
        <v>46408</v>
      </c>
      <c r="AQ7" s="1124"/>
      <c r="AR7" s="1124"/>
      <c r="AS7" s="1124"/>
      <c r="AT7" s="1124"/>
      <c r="AU7" s="1125"/>
      <c r="AV7" s="1125"/>
      <c r="AW7" s="1125"/>
      <c r="AX7" s="1125"/>
      <c r="AY7" s="1126"/>
      <c r="AZ7" s="205"/>
      <c r="BA7" s="205"/>
      <c r="BB7" s="205"/>
      <c r="BC7" s="205"/>
      <c r="BD7" s="205"/>
      <c r="BE7" s="206"/>
      <c r="BF7" s="206"/>
      <c r="BG7" s="206"/>
      <c r="BH7" s="206"/>
      <c r="BI7" s="206"/>
      <c r="BJ7" s="206"/>
      <c r="BK7" s="206"/>
      <c r="BL7" s="206"/>
      <c r="BM7" s="206"/>
      <c r="BN7" s="206"/>
      <c r="BO7" s="206"/>
      <c r="BP7" s="206"/>
      <c r="BQ7" s="212">
        <v>1</v>
      </c>
      <c r="BR7" s="213"/>
      <c r="BS7" s="1127"/>
      <c r="BT7" s="1128"/>
      <c r="BU7" s="1128"/>
      <c r="BV7" s="1128"/>
      <c r="BW7" s="1128"/>
      <c r="BX7" s="1128"/>
      <c r="BY7" s="1128"/>
      <c r="BZ7" s="1128"/>
      <c r="CA7" s="1128"/>
      <c r="CB7" s="1128"/>
      <c r="CC7" s="1128"/>
      <c r="CD7" s="1128"/>
      <c r="CE7" s="1128"/>
      <c r="CF7" s="1128"/>
      <c r="CG7" s="1129"/>
      <c r="CH7" s="1120"/>
      <c r="CI7" s="1121"/>
      <c r="CJ7" s="1121"/>
      <c r="CK7" s="1121"/>
      <c r="CL7" s="1122"/>
      <c r="CM7" s="1120"/>
      <c r="CN7" s="1121"/>
      <c r="CO7" s="1121"/>
      <c r="CP7" s="1121"/>
      <c r="CQ7" s="1122"/>
      <c r="CR7" s="1120"/>
      <c r="CS7" s="1121"/>
      <c r="CT7" s="1121"/>
      <c r="CU7" s="1121"/>
      <c r="CV7" s="1122"/>
      <c r="CW7" s="1120"/>
      <c r="CX7" s="1121"/>
      <c r="CY7" s="1121"/>
      <c r="CZ7" s="1121"/>
      <c r="DA7" s="1122"/>
      <c r="DB7" s="1120"/>
      <c r="DC7" s="1121"/>
      <c r="DD7" s="1121"/>
      <c r="DE7" s="1121"/>
      <c r="DF7" s="1122"/>
      <c r="DG7" s="1120"/>
      <c r="DH7" s="1121"/>
      <c r="DI7" s="1121"/>
      <c r="DJ7" s="1121"/>
      <c r="DK7" s="1122"/>
      <c r="DL7" s="1120"/>
      <c r="DM7" s="1121"/>
      <c r="DN7" s="1121"/>
      <c r="DO7" s="1121"/>
      <c r="DP7" s="1122"/>
      <c r="DQ7" s="1120"/>
      <c r="DR7" s="1121"/>
      <c r="DS7" s="1121"/>
      <c r="DT7" s="1121"/>
      <c r="DU7" s="1122"/>
      <c r="DV7" s="1147"/>
      <c r="DW7" s="1148"/>
      <c r="DX7" s="1148"/>
      <c r="DY7" s="1148"/>
      <c r="DZ7" s="1149"/>
      <c r="EA7" s="207"/>
    </row>
    <row r="8" spans="1:131" s="208" customFormat="1" ht="26.25" customHeight="1">
      <c r="A8" s="214">
        <v>2</v>
      </c>
      <c r="B8" s="1069" t="s">
        <v>367</v>
      </c>
      <c r="C8" s="1070"/>
      <c r="D8" s="1070"/>
      <c r="E8" s="1070"/>
      <c r="F8" s="1070"/>
      <c r="G8" s="1070"/>
      <c r="H8" s="1070"/>
      <c r="I8" s="1070"/>
      <c r="J8" s="1070"/>
      <c r="K8" s="1070"/>
      <c r="L8" s="1070"/>
      <c r="M8" s="1070"/>
      <c r="N8" s="1070"/>
      <c r="O8" s="1070"/>
      <c r="P8" s="1071"/>
      <c r="Q8" s="1075">
        <v>2</v>
      </c>
      <c r="R8" s="1076"/>
      <c r="S8" s="1076"/>
      <c r="T8" s="1076"/>
      <c r="U8" s="1076"/>
      <c r="V8" s="1076">
        <v>2</v>
      </c>
      <c r="W8" s="1076"/>
      <c r="X8" s="1076"/>
      <c r="Y8" s="1076"/>
      <c r="Z8" s="1076"/>
      <c r="AA8" s="1077" t="s">
        <v>555</v>
      </c>
      <c r="AB8" s="1052"/>
      <c r="AC8" s="1052"/>
      <c r="AD8" s="1052"/>
      <c r="AE8" s="1053"/>
      <c r="AF8" s="1051" t="s">
        <v>113</v>
      </c>
      <c r="AG8" s="1052"/>
      <c r="AH8" s="1052"/>
      <c r="AI8" s="1052"/>
      <c r="AJ8" s="1053"/>
      <c r="AK8" s="1118">
        <v>2</v>
      </c>
      <c r="AL8" s="1119"/>
      <c r="AM8" s="1119"/>
      <c r="AN8" s="1119"/>
      <c r="AO8" s="1119"/>
      <c r="AP8" s="1119">
        <v>0</v>
      </c>
      <c r="AQ8" s="1119"/>
      <c r="AR8" s="1119"/>
      <c r="AS8" s="1119"/>
      <c r="AT8" s="1119"/>
      <c r="AU8" s="1116"/>
      <c r="AV8" s="1116"/>
      <c r="AW8" s="1116"/>
      <c r="AX8" s="1116"/>
      <c r="AY8" s="1117"/>
      <c r="AZ8" s="205"/>
      <c r="BA8" s="205"/>
      <c r="BB8" s="205"/>
      <c r="BC8" s="205"/>
      <c r="BD8" s="205"/>
      <c r="BE8" s="206"/>
      <c r="BF8" s="206"/>
      <c r="BG8" s="206"/>
      <c r="BH8" s="206"/>
      <c r="BI8" s="206"/>
      <c r="BJ8" s="206"/>
      <c r="BK8" s="206"/>
      <c r="BL8" s="206"/>
      <c r="BM8" s="206"/>
      <c r="BN8" s="206"/>
      <c r="BO8" s="206"/>
      <c r="BP8" s="206"/>
      <c r="BQ8" s="215">
        <v>2</v>
      </c>
      <c r="BR8" s="216"/>
      <c r="BS8" s="1046"/>
      <c r="BT8" s="1047"/>
      <c r="BU8" s="1047"/>
      <c r="BV8" s="1047"/>
      <c r="BW8" s="1047"/>
      <c r="BX8" s="1047"/>
      <c r="BY8" s="1047"/>
      <c r="BZ8" s="1047"/>
      <c r="CA8" s="1047"/>
      <c r="CB8" s="1047"/>
      <c r="CC8" s="1047"/>
      <c r="CD8" s="1047"/>
      <c r="CE8" s="1047"/>
      <c r="CF8" s="1047"/>
      <c r="CG8" s="1048"/>
      <c r="CH8" s="1021"/>
      <c r="CI8" s="1022"/>
      <c r="CJ8" s="1022"/>
      <c r="CK8" s="1022"/>
      <c r="CL8" s="1023"/>
      <c r="CM8" s="1021"/>
      <c r="CN8" s="1022"/>
      <c r="CO8" s="1022"/>
      <c r="CP8" s="1022"/>
      <c r="CQ8" s="1023"/>
      <c r="CR8" s="1021"/>
      <c r="CS8" s="1022"/>
      <c r="CT8" s="1022"/>
      <c r="CU8" s="1022"/>
      <c r="CV8" s="1023"/>
      <c r="CW8" s="1021"/>
      <c r="CX8" s="1022"/>
      <c r="CY8" s="1022"/>
      <c r="CZ8" s="1022"/>
      <c r="DA8" s="1023"/>
      <c r="DB8" s="1021"/>
      <c r="DC8" s="1022"/>
      <c r="DD8" s="1022"/>
      <c r="DE8" s="1022"/>
      <c r="DF8" s="1023"/>
      <c r="DG8" s="1021"/>
      <c r="DH8" s="1022"/>
      <c r="DI8" s="1022"/>
      <c r="DJ8" s="1022"/>
      <c r="DK8" s="1023"/>
      <c r="DL8" s="1021"/>
      <c r="DM8" s="1022"/>
      <c r="DN8" s="1022"/>
      <c r="DO8" s="1022"/>
      <c r="DP8" s="1023"/>
      <c r="DQ8" s="1021"/>
      <c r="DR8" s="1022"/>
      <c r="DS8" s="1022"/>
      <c r="DT8" s="1022"/>
      <c r="DU8" s="1023"/>
      <c r="DV8" s="1024"/>
      <c r="DW8" s="1025"/>
      <c r="DX8" s="1025"/>
      <c r="DY8" s="1025"/>
      <c r="DZ8" s="1026"/>
      <c r="EA8" s="207"/>
    </row>
    <row r="9" spans="1:131" s="208" customFormat="1" ht="26.25" customHeight="1">
      <c r="A9" s="214">
        <v>3</v>
      </c>
      <c r="B9" s="1069" t="s">
        <v>368</v>
      </c>
      <c r="C9" s="1070"/>
      <c r="D9" s="1070"/>
      <c r="E9" s="1070"/>
      <c r="F9" s="1070"/>
      <c r="G9" s="1070"/>
      <c r="H9" s="1070"/>
      <c r="I9" s="1070"/>
      <c r="J9" s="1070"/>
      <c r="K9" s="1070"/>
      <c r="L9" s="1070"/>
      <c r="M9" s="1070"/>
      <c r="N9" s="1070"/>
      <c r="O9" s="1070"/>
      <c r="P9" s="1071"/>
      <c r="Q9" s="1075">
        <v>290</v>
      </c>
      <c r="R9" s="1076"/>
      <c r="S9" s="1076"/>
      <c r="T9" s="1076"/>
      <c r="U9" s="1076"/>
      <c r="V9" s="1076">
        <v>196</v>
      </c>
      <c r="W9" s="1076"/>
      <c r="X9" s="1076"/>
      <c r="Y9" s="1076"/>
      <c r="Z9" s="1076"/>
      <c r="AA9" s="1077">
        <v>95</v>
      </c>
      <c r="AB9" s="1052"/>
      <c r="AC9" s="1052"/>
      <c r="AD9" s="1052"/>
      <c r="AE9" s="1053"/>
      <c r="AF9" s="1051">
        <v>95</v>
      </c>
      <c r="AG9" s="1052"/>
      <c r="AH9" s="1052"/>
      <c r="AI9" s="1052"/>
      <c r="AJ9" s="1053"/>
      <c r="AK9" s="1118">
        <v>243</v>
      </c>
      <c r="AL9" s="1119"/>
      <c r="AM9" s="1119"/>
      <c r="AN9" s="1119"/>
      <c r="AO9" s="1119"/>
      <c r="AP9" s="1119">
        <v>598</v>
      </c>
      <c r="AQ9" s="1119"/>
      <c r="AR9" s="1119"/>
      <c r="AS9" s="1119"/>
      <c r="AT9" s="1119"/>
      <c r="AU9" s="1116"/>
      <c r="AV9" s="1116"/>
      <c r="AW9" s="1116"/>
      <c r="AX9" s="1116"/>
      <c r="AY9" s="1117"/>
      <c r="AZ9" s="205"/>
      <c r="BA9" s="205"/>
      <c r="BB9" s="205"/>
      <c r="BC9" s="205"/>
      <c r="BD9" s="205"/>
      <c r="BE9" s="206"/>
      <c r="BF9" s="206"/>
      <c r="BG9" s="206"/>
      <c r="BH9" s="206"/>
      <c r="BI9" s="206"/>
      <c r="BJ9" s="206"/>
      <c r="BK9" s="206"/>
      <c r="BL9" s="206"/>
      <c r="BM9" s="206"/>
      <c r="BN9" s="206"/>
      <c r="BO9" s="206"/>
      <c r="BP9" s="206"/>
      <c r="BQ9" s="215">
        <v>3</v>
      </c>
      <c r="BR9" s="216"/>
      <c r="BS9" s="1046"/>
      <c r="BT9" s="1047"/>
      <c r="BU9" s="1047"/>
      <c r="BV9" s="1047"/>
      <c r="BW9" s="1047"/>
      <c r="BX9" s="1047"/>
      <c r="BY9" s="1047"/>
      <c r="BZ9" s="1047"/>
      <c r="CA9" s="1047"/>
      <c r="CB9" s="1047"/>
      <c r="CC9" s="1047"/>
      <c r="CD9" s="1047"/>
      <c r="CE9" s="1047"/>
      <c r="CF9" s="1047"/>
      <c r="CG9" s="1048"/>
      <c r="CH9" s="1021"/>
      <c r="CI9" s="1022"/>
      <c r="CJ9" s="1022"/>
      <c r="CK9" s="1022"/>
      <c r="CL9" s="1023"/>
      <c r="CM9" s="1021"/>
      <c r="CN9" s="1022"/>
      <c r="CO9" s="1022"/>
      <c r="CP9" s="1022"/>
      <c r="CQ9" s="1023"/>
      <c r="CR9" s="1021"/>
      <c r="CS9" s="1022"/>
      <c r="CT9" s="1022"/>
      <c r="CU9" s="1022"/>
      <c r="CV9" s="1023"/>
      <c r="CW9" s="1021"/>
      <c r="CX9" s="1022"/>
      <c r="CY9" s="1022"/>
      <c r="CZ9" s="1022"/>
      <c r="DA9" s="1023"/>
      <c r="DB9" s="1021"/>
      <c r="DC9" s="1022"/>
      <c r="DD9" s="1022"/>
      <c r="DE9" s="1022"/>
      <c r="DF9" s="1023"/>
      <c r="DG9" s="1021"/>
      <c r="DH9" s="1022"/>
      <c r="DI9" s="1022"/>
      <c r="DJ9" s="1022"/>
      <c r="DK9" s="1023"/>
      <c r="DL9" s="1021"/>
      <c r="DM9" s="1022"/>
      <c r="DN9" s="1022"/>
      <c r="DO9" s="1022"/>
      <c r="DP9" s="1023"/>
      <c r="DQ9" s="1021"/>
      <c r="DR9" s="1022"/>
      <c r="DS9" s="1022"/>
      <c r="DT9" s="1022"/>
      <c r="DU9" s="1023"/>
      <c r="DV9" s="1024"/>
      <c r="DW9" s="1025"/>
      <c r="DX9" s="1025"/>
      <c r="DY9" s="1025"/>
      <c r="DZ9" s="1026"/>
      <c r="EA9" s="207"/>
    </row>
    <row r="10" spans="1:131" s="208" customFormat="1" ht="26.25" customHeight="1">
      <c r="A10" s="214">
        <v>4</v>
      </c>
      <c r="B10" s="1069"/>
      <c r="C10" s="1070"/>
      <c r="D10" s="1070"/>
      <c r="E10" s="1070"/>
      <c r="F10" s="1070"/>
      <c r="G10" s="1070"/>
      <c r="H10" s="1070"/>
      <c r="I10" s="1070"/>
      <c r="J10" s="1070"/>
      <c r="K10" s="1070"/>
      <c r="L10" s="1070"/>
      <c r="M10" s="1070"/>
      <c r="N10" s="1070"/>
      <c r="O10" s="1070"/>
      <c r="P10" s="1071"/>
      <c r="Q10" s="1075"/>
      <c r="R10" s="1076"/>
      <c r="S10" s="1076"/>
      <c r="T10" s="1076"/>
      <c r="U10" s="1076"/>
      <c r="V10" s="1076"/>
      <c r="W10" s="1076"/>
      <c r="X10" s="1076"/>
      <c r="Y10" s="1076"/>
      <c r="Z10" s="1076"/>
      <c r="AA10" s="1076"/>
      <c r="AB10" s="1076"/>
      <c r="AC10" s="1076"/>
      <c r="AD10" s="1076"/>
      <c r="AE10" s="1077"/>
      <c r="AF10" s="1051"/>
      <c r="AG10" s="1052"/>
      <c r="AH10" s="1052"/>
      <c r="AI10" s="1052"/>
      <c r="AJ10" s="1053"/>
      <c r="AK10" s="1118"/>
      <c r="AL10" s="1119"/>
      <c r="AM10" s="1119"/>
      <c r="AN10" s="1119"/>
      <c r="AO10" s="1119"/>
      <c r="AP10" s="1119"/>
      <c r="AQ10" s="1119"/>
      <c r="AR10" s="1119"/>
      <c r="AS10" s="1119"/>
      <c r="AT10" s="1119"/>
      <c r="AU10" s="1116"/>
      <c r="AV10" s="1116"/>
      <c r="AW10" s="1116"/>
      <c r="AX10" s="1116"/>
      <c r="AY10" s="1117"/>
      <c r="AZ10" s="205"/>
      <c r="BA10" s="205"/>
      <c r="BB10" s="205"/>
      <c r="BC10" s="205"/>
      <c r="BD10" s="205"/>
      <c r="BE10" s="206"/>
      <c r="BF10" s="206"/>
      <c r="BG10" s="206"/>
      <c r="BH10" s="206"/>
      <c r="BI10" s="206"/>
      <c r="BJ10" s="206"/>
      <c r="BK10" s="206"/>
      <c r="BL10" s="206"/>
      <c r="BM10" s="206"/>
      <c r="BN10" s="206"/>
      <c r="BO10" s="206"/>
      <c r="BP10" s="206"/>
      <c r="BQ10" s="215">
        <v>4</v>
      </c>
      <c r="BR10" s="216"/>
      <c r="BS10" s="1046"/>
      <c r="BT10" s="1047"/>
      <c r="BU10" s="1047"/>
      <c r="BV10" s="1047"/>
      <c r="BW10" s="1047"/>
      <c r="BX10" s="1047"/>
      <c r="BY10" s="1047"/>
      <c r="BZ10" s="1047"/>
      <c r="CA10" s="1047"/>
      <c r="CB10" s="1047"/>
      <c r="CC10" s="1047"/>
      <c r="CD10" s="1047"/>
      <c r="CE10" s="1047"/>
      <c r="CF10" s="1047"/>
      <c r="CG10" s="1048"/>
      <c r="CH10" s="1021"/>
      <c r="CI10" s="1022"/>
      <c r="CJ10" s="1022"/>
      <c r="CK10" s="1022"/>
      <c r="CL10" s="1023"/>
      <c r="CM10" s="1021"/>
      <c r="CN10" s="1022"/>
      <c r="CO10" s="1022"/>
      <c r="CP10" s="1022"/>
      <c r="CQ10" s="1023"/>
      <c r="CR10" s="1021"/>
      <c r="CS10" s="1022"/>
      <c r="CT10" s="1022"/>
      <c r="CU10" s="1022"/>
      <c r="CV10" s="1023"/>
      <c r="CW10" s="1021"/>
      <c r="CX10" s="1022"/>
      <c r="CY10" s="1022"/>
      <c r="CZ10" s="1022"/>
      <c r="DA10" s="1023"/>
      <c r="DB10" s="1021"/>
      <c r="DC10" s="1022"/>
      <c r="DD10" s="1022"/>
      <c r="DE10" s="1022"/>
      <c r="DF10" s="1023"/>
      <c r="DG10" s="1021"/>
      <c r="DH10" s="1022"/>
      <c r="DI10" s="1022"/>
      <c r="DJ10" s="1022"/>
      <c r="DK10" s="1023"/>
      <c r="DL10" s="1021"/>
      <c r="DM10" s="1022"/>
      <c r="DN10" s="1022"/>
      <c r="DO10" s="1022"/>
      <c r="DP10" s="1023"/>
      <c r="DQ10" s="1021"/>
      <c r="DR10" s="1022"/>
      <c r="DS10" s="1022"/>
      <c r="DT10" s="1022"/>
      <c r="DU10" s="1023"/>
      <c r="DV10" s="1024"/>
      <c r="DW10" s="1025"/>
      <c r="DX10" s="1025"/>
      <c r="DY10" s="1025"/>
      <c r="DZ10" s="1026"/>
      <c r="EA10" s="207"/>
    </row>
    <row r="11" spans="1:131" s="208" customFormat="1" ht="26.25" customHeight="1">
      <c r="A11" s="214">
        <v>5</v>
      </c>
      <c r="B11" s="1069"/>
      <c r="C11" s="1070"/>
      <c r="D11" s="1070"/>
      <c r="E11" s="1070"/>
      <c r="F11" s="1070"/>
      <c r="G11" s="1070"/>
      <c r="H11" s="1070"/>
      <c r="I11" s="1070"/>
      <c r="J11" s="1070"/>
      <c r="K11" s="1070"/>
      <c r="L11" s="1070"/>
      <c r="M11" s="1070"/>
      <c r="N11" s="1070"/>
      <c r="O11" s="1070"/>
      <c r="P11" s="1071"/>
      <c r="Q11" s="1075"/>
      <c r="R11" s="1076"/>
      <c r="S11" s="1076"/>
      <c r="T11" s="1076"/>
      <c r="U11" s="1076"/>
      <c r="V11" s="1076"/>
      <c r="W11" s="1076"/>
      <c r="X11" s="1076"/>
      <c r="Y11" s="1076"/>
      <c r="Z11" s="1076"/>
      <c r="AA11" s="1076"/>
      <c r="AB11" s="1076"/>
      <c r="AC11" s="1076"/>
      <c r="AD11" s="1076"/>
      <c r="AE11" s="1077"/>
      <c r="AF11" s="1051"/>
      <c r="AG11" s="1052"/>
      <c r="AH11" s="1052"/>
      <c r="AI11" s="1052"/>
      <c r="AJ11" s="1053"/>
      <c r="AK11" s="1118"/>
      <c r="AL11" s="1119"/>
      <c r="AM11" s="1119"/>
      <c r="AN11" s="1119"/>
      <c r="AO11" s="1119"/>
      <c r="AP11" s="1119"/>
      <c r="AQ11" s="1119"/>
      <c r="AR11" s="1119"/>
      <c r="AS11" s="1119"/>
      <c r="AT11" s="1119"/>
      <c r="AU11" s="1116"/>
      <c r="AV11" s="1116"/>
      <c r="AW11" s="1116"/>
      <c r="AX11" s="1116"/>
      <c r="AY11" s="1117"/>
      <c r="AZ11" s="205"/>
      <c r="BA11" s="205"/>
      <c r="BB11" s="205"/>
      <c r="BC11" s="205"/>
      <c r="BD11" s="205"/>
      <c r="BE11" s="206"/>
      <c r="BF11" s="206"/>
      <c r="BG11" s="206"/>
      <c r="BH11" s="206"/>
      <c r="BI11" s="206"/>
      <c r="BJ11" s="206"/>
      <c r="BK11" s="206"/>
      <c r="BL11" s="206"/>
      <c r="BM11" s="206"/>
      <c r="BN11" s="206"/>
      <c r="BO11" s="206"/>
      <c r="BP11" s="206"/>
      <c r="BQ11" s="215">
        <v>5</v>
      </c>
      <c r="BR11" s="216"/>
      <c r="BS11" s="1046"/>
      <c r="BT11" s="1047"/>
      <c r="BU11" s="1047"/>
      <c r="BV11" s="1047"/>
      <c r="BW11" s="1047"/>
      <c r="BX11" s="1047"/>
      <c r="BY11" s="1047"/>
      <c r="BZ11" s="1047"/>
      <c r="CA11" s="1047"/>
      <c r="CB11" s="1047"/>
      <c r="CC11" s="1047"/>
      <c r="CD11" s="1047"/>
      <c r="CE11" s="1047"/>
      <c r="CF11" s="1047"/>
      <c r="CG11" s="1048"/>
      <c r="CH11" s="1021"/>
      <c r="CI11" s="1022"/>
      <c r="CJ11" s="1022"/>
      <c r="CK11" s="1022"/>
      <c r="CL11" s="1023"/>
      <c r="CM11" s="1021"/>
      <c r="CN11" s="1022"/>
      <c r="CO11" s="1022"/>
      <c r="CP11" s="1022"/>
      <c r="CQ11" s="1023"/>
      <c r="CR11" s="1021"/>
      <c r="CS11" s="1022"/>
      <c r="CT11" s="1022"/>
      <c r="CU11" s="1022"/>
      <c r="CV11" s="1023"/>
      <c r="CW11" s="1021"/>
      <c r="CX11" s="1022"/>
      <c r="CY11" s="1022"/>
      <c r="CZ11" s="1022"/>
      <c r="DA11" s="1023"/>
      <c r="DB11" s="1021"/>
      <c r="DC11" s="1022"/>
      <c r="DD11" s="1022"/>
      <c r="DE11" s="1022"/>
      <c r="DF11" s="1023"/>
      <c r="DG11" s="1021"/>
      <c r="DH11" s="1022"/>
      <c r="DI11" s="1022"/>
      <c r="DJ11" s="1022"/>
      <c r="DK11" s="1023"/>
      <c r="DL11" s="1021"/>
      <c r="DM11" s="1022"/>
      <c r="DN11" s="1022"/>
      <c r="DO11" s="1022"/>
      <c r="DP11" s="1023"/>
      <c r="DQ11" s="1021"/>
      <c r="DR11" s="1022"/>
      <c r="DS11" s="1022"/>
      <c r="DT11" s="1022"/>
      <c r="DU11" s="1023"/>
      <c r="DV11" s="1024"/>
      <c r="DW11" s="1025"/>
      <c r="DX11" s="1025"/>
      <c r="DY11" s="1025"/>
      <c r="DZ11" s="1026"/>
      <c r="EA11" s="207"/>
    </row>
    <row r="12" spans="1:131" s="208" customFormat="1" ht="26.25" customHeight="1">
      <c r="A12" s="214">
        <v>6</v>
      </c>
      <c r="B12" s="1069"/>
      <c r="C12" s="1070"/>
      <c r="D12" s="1070"/>
      <c r="E12" s="1070"/>
      <c r="F12" s="1070"/>
      <c r="G12" s="1070"/>
      <c r="H12" s="1070"/>
      <c r="I12" s="1070"/>
      <c r="J12" s="1070"/>
      <c r="K12" s="1070"/>
      <c r="L12" s="1070"/>
      <c r="M12" s="1070"/>
      <c r="N12" s="1070"/>
      <c r="O12" s="1070"/>
      <c r="P12" s="1071"/>
      <c r="Q12" s="1075"/>
      <c r="R12" s="1076"/>
      <c r="S12" s="1076"/>
      <c r="T12" s="1076"/>
      <c r="U12" s="1076"/>
      <c r="V12" s="1076"/>
      <c r="W12" s="1076"/>
      <c r="X12" s="1076"/>
      <c r="Y12" s="1076"/>
      <c r="Z12" s="1076"/>
      <c r="AA12" s="1076"/>
      <c r="AB12" s="1076"/>
      <c r="AC12" s="1076"/>
      <c r="AD12" s="1076"/>
      <c r="AE12" s="1077"/>
      <c r="AF12" s="1051"/>
      <c r="AG12" s="1052"/>
      <c r="AH12" s="1052"/>
      <c r="AI12" s="1052"/>
      <c r="AJ12" s="1053"/>
      <c r="AK12" s="1118"/>
      <c r="AL12" s="1119"/>
      <c r="AM12" s="1119"/>
      <c r="AN12" s="1119"/>
      <c r="AO12" s="1119"/>
      <c r="AP12" s="1119"/>
      <c r="AQ12" s="1119"/>
      <c r="AR12" s="1119"/>
      <c r="AS12" s="1119"/>
      <c r="AT12" s="1119"/>
      <c r="AU12" s="1116"/>
      <c r="AV12" s="1116"/>
      <c r="AW12" s="1116"/>
      <c r="AX12" s="1116"/>
      <c r="AY12" s="1117"/>
      <c r="AZ12" s="205"/>
      <c r="BA12" s="205"/>
      <c r="BB12" s="205"/>
      <c r="BC12" s="205"/>
      <c r="BD12" s="205"/>
      <c r="BE12" s="206"/>
      <c r="BF12" s="206"/>
      <c r="BG12" s="206"/>
      <c r="BH12" s="206"/>
      <c r="BI12" s="206"/>
      <c r="BJ12" s="206"/>
      <c r="BK12" s="206"/>
      <c r="BL12" s="206"/>
      <c r="BM12" s="206"/>
      <c r="BN12" s="206"/>
      <c r="BO12" s="206"/>
      <c r="BP12" s="206"/>
      <c r="BQ12" s="215">
        <v>6</v>
      </c>
      <c r="BR12" s="216"/>
      <c r="BS12" s="1046"/>
      <c r="BT12" s="1047"/>
      <c r="BU12" s="1047"/>
      <c r="BV12" s="1047"/>
      <c r="BW12" s="1047"/>
      <c r="BX12" s="1047"/>
      <c r="BY12" s="1047"/>
      <c r="BZ12" s="1047"/>
      <c r="CA12" s="1047"/>
      <c r="CB12" s="1047"/>
      <c r="CC12" s="1047"/>
      <c r="CD12" s="1047"/>
      <c r="CE12" s="1047"/>
      <c r="CF12" s="1047"/>
      <c r="CG12" s="1048"/>
      <c r="CH12" s="1021"/>
      <c r="CI12" s="1022"/>
      <c r="CJ12" s="1022"/>
      <c r="CK12" s="1022"/>
      <c r="CL12" s="1023"/>
      <c r="CM12" s="1021"/>
      <c r="CN12" s="1022"/>
      <c r="CO12" s="1022"/>
      <c r="CP12" s="1022"/>
      <c r="CQ12" s="1023"/>
      <c r="CR12" s="1021"/>
      <c r="CS12" s="1022"/>
      <c r="CT12" s="1022"/>
      <c r="CU12" s="1022"/>
      <c r="CV12" s="1023"/>
      <c r="CW12" s="1021"/>
      <c r="CX12" s="1022"/>
      <c r="CY12" s="1022"/>
      <c r="CZ12" s="1022"/>
      <c r="DA12" s="1023"/>
      <c r="DB12" s="1021"/>
      <c r="DC12" s="1022"/>
      <c r="DD12" s="1022"/>
      <c r="DE12" s="1022"/>
      <c r="DF12" s="1023"/>
      <c r="DG12" s="1021"/>
      <c r="DH12" s="1022"/>
      <c r="DI12" s="1022"/>
      <c r="DJ12" s="1022"/>
      <c r="DK12" s="1023"/>
      <c r="DL12" s="1021"/>
      <c r="DM12" s="1022"/>
      <c r="DN12" s="1022"/>
      <c r="DO12" s="1022"/>
      <c r="DP12" s="1023"/>
      <c r="DQ12" s="1021"/>
      <c r="DR12" s="1022"/>
      <c r="DS12" s="1022"/>
      <c r="DT12" s="1022"/>
      <c r="DU12" s="1023"/>
      <c r="DV12" s="1024"/>
      <c r="DW12" s="1025"/>
      <c r="DX12" s="1025"/>
      <c r="DY12" s="1025"/>
      <c r="DZ12" s="1026"/>
      <c r="EA12" s="207"/>
    </row>
    <row r="13" spans="1:131" s="208" customFormat="1" ht="26.25" customHeight="1">
      <c r="A13" s="214">
        <v>7</v>
      </c>
      <c r="B13" s="1069"/>
      <c r="C13" s="1070"/>
      <c r="D13" s="1070"/>
      <c r="E13" s="1070"/>
      <c r="F13" s="1070"/>
      <c r="G13" s="1070"/>
      <c r="H13" s="1070"/>
      <c r="I13" s="1070"/>
      <c r="J13" s="1070"/>
      <c r="K13" s="1070"/>
      <c r="L13" s="1070"/>
      <c r="M13" s="1070"/>
      <c r="N13" s="1070"/>
      <c r="O13" s="1070"/>
      <c r="P13" s="1071"/>
      <c r="Q13" s="1075"/>
      <c r="R13" s="1076"/>
      <c r="S13" s="1076"/>
      <c r="T13" s="1076"/>
      <c r="U13" s="1076"/>
      <c r="V13" s="1076"/>
      <c r="W13" s="1076"/>
      <c r="X13" s="1076"/>
      <c r="Y13" s="1076"/>
      <c r="Z13" s="1076"/>
      <c r="AA13" s="1076"/>
      <c r="AB13" s="1076"/>
      <c r="AC13" s="1076"/>
      <c r="AD13" s="1076"/>
      <c r="AE13" s="1077"/>
      <c r="AF13" s="1051"/>
      <c r="AG13" s="1052"/>
      <c r="AH13" s="1052"/>
      <c r="AI13" s="1052"/>
      <c r="AJ13" s="1053"/>
      <c r="AK13" s="1118"/>
      <c r="AL13" s="1119"/>
      <c r="AM13" s="1119"/>
      <c r="AN13" s="1119"/>
      <c r="AO13" s="1119"/>
      <c r="AP13" s="1119"/>
      <c r="AQ13" s="1119"/>
      <c r="AR13" s="1119"/>
      <c r="AS13" s="1119"/>
      <c r="AT13" s="1119"/>
      <c r="AU13" s="1116"/>
      <c r="AV13" s="1116"/>
      <c r="AW13" s="1116"/>
      <c r="AX13" s="1116"/>
      <c r="AY13" s="1117"/>
      <c r="AZ13" s="205"/>
      <c r="BA13" s="205"/>
      <c r="BB13" s="205"/>
      <c r="BC13" s="205"/>
      <c r="BD13" s="205"/>
      <c r="BE13" s="206"/>
      <c r="BF13" s="206"/>
      <c r="BG13" s="206"/>
      <c r="BH13" s="206"/>
      <c r="BI13" s="206"/>
      <c r="BJ13" s="206"/>
      <c r="BK13" s="206"/>
      <c r="BL13" s="206"/>
      <c r="BM13" s="206"/>
      <c r="BN13" s="206"/>
      <c r="BO13" s="206"/>
      <c r="BP13" s="206"/>
      <c r="BQ13" s="215">
        <v>7</v>
      </c>
      <c r="BR13" s="216"/>
      <c r="BS13" s="1046"/>
      <c r="BT13" s="1047"/>
      <c r="BU13" s="1047"/>
      <c r="BV13" s="1047"/>
      <c r="BW13" s="1047"/>
      <c r="BX13" s="1047"/>
      <c r="BY13" s="1047"/>
      <c r="BZ13" s="1047"/>
      <c r="CA13" s="1047"/>
      <c r="CB13" s="1047"/>
      <c r="CC13" s="1047"/>
      <c r="CD13" s="1047"/>
      <c r="CE13" s="1047"/>
      <c r="CF13" s="1047"/>
      <c r="CG13" s="1048"/>
      <c r="CH13" s="1021"/>
      <c r="CI13" s="1022"/>
      <c r="CJ13" s="1022"/>
      <c r="CK13" s="1022"/>
      <c r="CL13" s="1023"/>
      <c r="CM13" s="1021"/>
      <c r="CN13" s="1022"/>
      <c r="CO13" s="1022"/>
      <c r="CP13" s="1022"/>
      <c r="CQ13" s="1023"/>
      <c r="CR13" s="1021"/>
      <c r="CS13" s="1022"/>
      <c r="CT13" s="1022"/>
      <c r="CU13" s="1022"/>
      <c r="CV13" s="1023"/>
      <c r="CW13" s="1021"/>
      <c r="CX13" s="1022"/>
      <c r="CY13" s="1022"/>
      <c r="CZ13" s="1022"/>
      <c r="DA13" s="1023"/>
      <c r="DB13" s="1021"/>
      <c r="DC13" s="1022"/>
      <c r="DD13" s="1022"/>
      <c r="DE13" s="1022"/>
      <c r="DF13" s="1023"/>
      <c r="DG13" s="1021"/>
      <c r="DH13" s="1022"/>
      <c r="DI13" s="1022"/>
      <c r="DJ13" s="1022"/>
      <c r="DK13" s="1023"/>
      <c r="DL13" s="1021"/>
      <c r="DM13" s="1022"/>
      <c r="DN13" s="1022"/>
      <c r="DO13" s="1022"/>
      <c r="DP13" s="1023"/>
      <c r="DQ13" s="1021"/>
      <c r="DR13" s="1022"/>
      <c r="DS13" s="1022"/>
      <c r="DT13" s="1022"/>
      <c r="DU13" s="1023"/>
      <c r="DV13" s="1024"/>
      <c r="DW13" s="1025"/>
      <c r="DX13" s="1025"/>
      <c r="DY13" s="1025"/>
      <c r="DZ13" s="1026"/>
      <c r="EA13" s="207"/>
    </row>
    <row r="14" spans="1:131" s="208" customFormat="1" ht="26.25" customHeight="1">
      <c r="A14" s="214">
        <v>8</v>
      </c>
      <c r="B14" s="1069"/>
      <c r="C14" s="1070"/>
      <c r="D14" s="1070"/>
      <c r="E14" s="1070"/>
      <c r="F14" s="1070"/>
      <c r="G14" s="1070"/>
      <c r="H14" s="1070"/>
      <c r="I14" s="1070"/>
      <c r="J14" s="1070"/>
      <c r="K14" s="1070"/>
      <c r="L14" s="1070"/>
      <c r="M14" s="1070"/>
      <c r="N14" s="1070"/>
      <c r="O14" s="1070"/>
      <c r="P14" s="1071"/>
      <c r="Q14" s="1075"/>
      <c r="R14" s="1076"/>
      <c r="S14" s="1076"/>
      <c r="T14" s="1076"/>
      <c r="U14" s="1076"/>
      <c r="V14" s="1076"/>
      <c r="W14" s="1076"/>
      <c r="X14" s="1076"/>
      <c r="Y14" s="1076"/>
      <c r="Z14" s="1076"/>
      <c r="AA14" s="1076"/>
      <c r="AB14" s="1076"/>
      <c r="AC14" s="1076"/>
      <c r="AD14" s="1076"/>
      <c r="AE14" s="1077"/>
      <c r="AF14" s="1051"/>
      <c r="AG14" s="1052"/>
      <c r="AH14" s="1052"/>
      <c r="AI14" s="1052"/>
      <c r="AJ14" s="1053"/>
      <c r="AK14" s="1118"/>
      <c r="AL14" s="1119"/>
      <c r="AM14" s="1119"/>
      <c r="AN14" s="1119"/>
      <c r="AO14" s="1119"/>
      <c r="AP14" s="1119"/>
      <c r="AQ14" s="1119"/>
      <c r="AR14" s="1119"/>
      <c r="AS14" s="1119"/>
      <c r="AT14" s="1119"/>
      <c r="AU14" s="1116"/>
      <c r="AV14" s="1116"/>
      <c r="AW14" s="1116"/>
      <c r="AX14" s="1116"/>
      <c r="AY14" s="1117"/>
      <c r="AZ14" s="205"/>
      <c r="BA14" s="205"/>
      <c r="BB14" s="205"/>
      <c r="BC14" s="205"/>
      <c r="BD14" s="205"/>
      <c r="BE14" s="206"/>
      <c r="BF14" s="206"/>
      <c r="BG14" s="206"/>
      <c r="BH14" s="206"/>
      <c r="BI14" s="206"/>
      <c r="BJ14" s="206"/>
      <c r="BK14" s="206"/>
      <c r="BL14" s="206"/>
      <c r="BM14" s="206"/>
      <c r="BN14" s="206"/>
      <c r="BO14" s="206"/>
      <c r="BP14" s="206"/>
      <c r="BQ14" s="215">
        <v>8</v>
      </c>
      <c r="BR14" s="216"/>
      <c r="BS14" s="1046"/>
      <c r="BT14" s="1047"/>
      <c r="BU14" s="1047"/>
      <c r="BV14" s="1047"/>
      <c r="BW14" s="1047"/>
      <c r="BX14" s="1047"/>
      <c r="BY14" s="1047"/>
      <c r="BZ14" s="1047"/>
      <c r="CA14" s="1047"/>
      <c r="CB14" s="1047"/>
      <c r="CC14" s="1047"/>
      <c r="CD14" s="1047"/>
      <c r="CE14" s="1047"/>
      <c r="CF14" s="1047"/>
      <c r="CG14" s="1048"/>
      <c r="CH14" s="1021"/>
      <c r="CI14" s="1022"/>
      <c r="CJ14" s="1022"/>
      <c r="CK14" s="1022"/>
      <c r="CL14" s="1023"/>
      <c r="CM14" s="1021"/>
      <c r="CN14" s="1022"/>
      <c r="CO14" s="1022"/>
      <c r="CP14" s="1022"/>
      <c r="CQ14" s="1023"/>
      <c r="CR14" s="1021"/>
      <c r="CS14" s="1022"/>
      <c r="CT14" s="1022"/>
      <c r="CU14" s="1022"/>
      <c r="CV14" s="1023"/>
      <c r="CW14" s="1021"/>
      <c r="CX14" s="1022"/>
      <c r="CY14" s="1022"/>
      <c r="CZ14" s="1022"/>
      <c r="DA14" s="1023"/>
      <c r="DB14" s="1021"/>
      <c r="DC14" s="1022"/>
      <c r="DD14" s="1022"/>
      <c r="DE14" s="1022"/>
      <c r="DF14" s="1023"/>
      <c r="DG14" s="1021"/>
      <c r="DH14" s="1022"/>
      <c r="DI14" s="1022"/>
      <c r="DJ14" s="1022"/>
      <c r="DK14" s="1023"/>
      <c r="DL14" s="1021"/>
      <c r="DM14" s="1022"/>
      <c r="DN14" s="1022"/>
      <c r="DO14" s="1022"/>
      <c r="DP14" s="1023"/>
      <c r="DQ14" s="1021"/>
      <c r="DR14" s="1022"/>
      <c r="DS14" s="1022"/>
      <c r="DT14" s="1022"/>
      <c r="DU14" s="1023"/>
      <c r="DV14" s="1024"/>
      <c r="DW14" s="1025"/>
      <c r="DX14" s="1025"/>
      <c r="DY14" s="1025"/>
      <c r="DZ14" s="1026"/>
      <c r="EA14" s="207"/>
    </row>
    <row r="15" spans="1:131" s="208" customFormat="1" ht="26.25" customHeight="1">
      <c r="A15" s="214">
        <v>9</v>
      </c>
      <c r="B15" s="1069"/>
      <c r="C15" s="1070"/>
      <c r="D15" s="1070"/>
      <c r="E15" s="1070"/>
      <c r="F15" s="1070"/>
      <c r="G15" s="1070"/>
      <c r="H15" s="1070"/>
      <c r="I15" s="1070"/>
      <c r="J15" s="1070"/>
      <c r="K15" s="1070"/>
      <c r="L15" s="1070"/>
      <c r="M15" s="1070"/>
      <c r="N15" s="1070"/>
      <c r="O15" s="1070"/>
      <c r="P15" s="1071"/>
      <c r="Q15" s="1075"/>
      <c r="R15" s="1076"/>
      <c r="S15" s="1076"/>
      <c r="T15" s="1076"/>
      <c r="U15" s="1076"/>
      <c r="V15" s="1076"/>
      <c r="W15" s="1076"/>
      <c r="X15" s="1076"/>
      <c r="Y15" s="1076"/>
      <c r="Z15" s="1076"/>
      <c r="AA15" s="1076"/>
      <c r="AB15" s="1076"/>
      <c r="AC15" s="1076"/>
      <c r="AD15" s="1076"/>
      <c r="AE15" s="1077"/>
      <c r="AF15" s="1051"/>
      <c r="AG15" s="1052"/>
      <c r="AH15" s="1052"/>
      <c r="AI15" s="1052"/>
      <c r="AJ15" s="1053"/>
      <c r="AK15" s="1118"/>
      <c r="AL15" s="1119"/>
      <c r="AM15" s="1119"/>
      <c r="AN15" s="1119"/>
      <c r="AO15" s="1119"/>
      <c r="AP15" s="1119"/>
      <c r="AQ15" s="1119"/>
      <c r="AR15" s="1119"/>
      <c r="AS15" s="1119"/>
      <c r="AT15" s="1119"/>
      <c r="AU15" s="1116"/>
      <c r="AV15" s="1116"/>
      <c r="AW15" s="1116"/>
      <c r="AX15" s="1116"/>
      <c r="AY15" s="1117"/>
      <c r="AZ15" s="205"/>
      <c r="BA15" s="205"/>
      <c r="BB15" s="205"/>
      <c r="BC15" s="205"/>
      <c r="BD15" s="205"/>
      <c r="BE15" s="206"/>
      <c r="BF15" s="206"/>
      <c r="BG15" s="206"/>
      <c r="BH15" s="206"/>
      <c r="BI15" s="206"/>
      <c r="BJ15" s="206"/>
      <c r="BK15" s="206"/>
      <c r="BL15" s="206"/>
      <c r="BM15" s="206"/>
      <c r="BN15" s="206"/>
      <c r="BO15" s="206"/>
      <c r="BP15" s="206"/>
      <c r="BQ15" s="215">
        <v>9</v>
      </c>
      <c r="BR15" s="216"/>
      <c r="BS15" s="1046"/>
      <c r="BT15" s="1047"/>
      <c r="BU15" s="1047"/>
      <c r="BV15" s="1047"/>
      <c r="BW15" s="1047"/>
      <c r="BX15" s="1047"/>
      <c r="BY15" s="1047"/>
      <c r="BZ15" s="1047"/>
      <c r="CA15" s="1047"/>
      <c r="CB15" s="1047"/>
      <c r="CC15" s="1047"/>
      <c r="CD15" s="1047"/>
      <c r="CE15" s="1047"/>
      <c r="CF15" s="1047"/>
      <c r="CG15" s="1048"/>
      <c r="CH15" s="1021"/>
      <c r="CI15" s="1022"/>
      <c r="CJ15" s="1022"/>
      <c r="CK15" s="1022"/>
      <c r="CL15" s="1023"/>
      <c r="CM15" s="1021"/>
      <c r="CN15" s="1022"/>
      <c r="CO15" s="1022"/>
      <c r="CP15" s="1022"/>
      <c r="CQ15" s="1023"/>
      <c r="CR15" s="1021"/>
      <c r="CS15" s="1022"/>
      <c r="CT15" s="1022"/>
      <c r="CU15" s="1022"/>
      <c r="CV15" s="1023"/>
      <c r="CW15" s="1021"/>
      <c r="CX15" s="1022"/>
      <c r="CY15" s="1022"/>
      <c r="CZ15" s="1022"/>
      <c r="DA15" s="1023"/>
      <c r="DB15" s="1021"/>
      <c r="DC15" s="1022"/>
      <c r="DD15" s="1022"/>
      <c r="DE15" s="1022"/>
      <c r="DF15" s="1023"/>
      <c r="DG15" s="1021"/>
      <c r="DH15" s="1022"/>
      <c r="DI15" s="1022"/>
      <c r="DJ15" s="1022"/>
      <c r="DK15" s="1023"/>
      <c r="DL15" s="1021"/>
      <c r="DM15" s="1022"/>
      <c r="DN15" s="1022"/>
      <c r="DO15" s="1022"/>
      <c r="DP15" s="1023"/>
      <c r="DQ15" s="1021"/>
      <c r="DR15" s="1022"/>
      <c r="DS15" s="1022"/>
      <c r="DT15" s="1022"/>
      <c r="DU15" s="1023"/>
      <c r="DV15" s="1024"/>
      <c r="DW15" s="1025"/>
      <c r="DX15" s="1025"/>
      <c r="DY15" s="1025"/>
      <c r="DZ15" s="1026"/>
      <c r="EA15" s="207"/>
    </row>
    <row r="16" spans="1:131" s="208" customFormat="1" ht="26.25" customHeight="1">
      <c r="A16" s="214">
        <v>10</v>
      </c>
      <c r="B16" s="1069"/>
      <c r="C16" s="1070"/>
      <c r="D16" s="1070"/>
      <c r="E16" s="1070"/>
      <c r="F16" s="1070"/>
      <c r="G16" s="1070"/>
      <c r="H16" s="1070"/>
      <c r="I16" s="1070"/>
      <c r="J16" s="1070"/>
      <c r="K16" s="1070"/>
      <c r="L16" s="1070"/>
      <c r="M16" s="1070"/>
      <c r="N16" s="1070"/>
      <c r="O16" s="1070"/>
      <c r="P16" s="1071"/>
      <c r="Q16" s="1075"/>
      <c r="R16" s="1076"/>
      <c r="S16" s="1076"/>
      <c r="T16" s="1076"/>
      <c r="U16" s="1076"/>
      <c r="V16" s="1076"/>
      <c r="W16" s="1076"/>
      <c r="X16" s="1076"/>
      <c r="Y16" s="1076"/>
      <c r="Z16" s="1076"/>
      <c r="AA16" s="1076"/>
      <c r="AB16" s="1076"/>
      <c r="AC16" s="1076"/>
      <c r="AD16" s="1076"/>
      <c r="AE16" s="1077"/>
      <c r="AF16" s="1051"/>
      <c r="AG16" s="1052"/>
      <c r="AH16" s="1052"/>
      <c r="AI16" s="1052"/>
      <c r="AJ16" s="1053"/>
      <c r="AK16" s="1118"/>
      <c r="AL16" s="1119"/>
      <c r="AM16" s="1119"/>
      <c r="AN16" s="1119"/>
      <c r="AO16" s="1119"/>
      <c r="AP16" s="1119"/>
      <c r="AQ16" s="1119"/>
      <c r="AR16" s="1119"/>
      <c r="AS16" s="1119"/>
      <c r="AT16" s="1119"/>
      <c r="AU16" s="1116"/>
      <c r="AV16" s="1116"/>
      <c r="AW16" s="1116"/>
      <c r="AX16" s="1116"/>
      <c r="AY16" s="1117"/>
      <c r="AZ16" s="205"/>
      <c r="BA16" s="205"/>
      <c r="BB16" s="205"/>
      <c r="BC16" s="205"/>
      <c r="BD16" s="205"/>
      <c r="BE16" s="206"/>
      <c r="BF16" s="206"/>
      <c r="BG16" s="206"/>
      <c r="BH16" s="206"/>
      <c r="BI16" s="206"/>
      <c r="BJ16" s="206"/>
      <c r="BK16" s="206"/>
      <c r="BL16" s="206"/>
      <c r="BM16" s="206"/>
      <c r="BN16" s="206"/>
      <c r="BO16" s="206"/>
      <c r="BP16" s="206"/>
      <c r="BQ16" s="215">
        <v>10</v>
      </c>
      <c r="BR16" s="216"/>
      <c r="BS16" s="1046"/>
      <c r="BT16" s="1047"/>
      <c r="BU16" s="1047"/>
      <c r="BV16" s="1047"/>
      <c r="BW16" s="1047"/>
      <c r="BX16" s="1047"/>
      <c r="BY16" s="1047"/>
      <c r="BZ16" s="1047"/>
      <c r="CA16" s="1047"/>
      <c r="CB16" s="1047"/>
      <c r="CC16" s="1047"/>
      <c r="CD16" s="1047"/>
      <c r="CE16" s="1047"/>
      <c r="CF16" s="1047"/>
      <c r="CG16" s="1048"/>
      <c r="CH16" s="1021"/>
      <c r="CI16" s="1022"/>
      <c r="CJ16" s="1022"/>
      <c r="CK16" s="1022"/>
      <c r="CL16" s="1023"/>
      <c r="CM16" s="1021"/>
      <c r="CN16" s="1022"/>
      <c r="CO16" s="1022"/>
      <c r="CP16" s="1022"/>
      <c r="CQ16" s="1023"/>
      <c r="CR16" s="1021"/>
      <c r="CS16" s="1022"/>
      <c r="CT16" s="1022"/>
      <c r="CU16" s="1022"/>
      <c r="CV16" s="1023"/>
      <c r="CW16" s="1021"/>
      <c r="CX16" s="1022"/>
      <c r="CY16" s="1022"/>
      <c r="CZ16" s="1022"/>
      <c r="DA16" s="1023"/>
      <c r="DB16" s="1021"/>
      <c r="DC16" s="1022"/>
      <c r="DD16" s="1022"/>
      <c r="DE16" s="1022"/>
      <c r="DF16" s="1023"/>
      <c r="DG16" s="1021"/>
      <c r="DH16" s="1022"/>
      <c r="DI16" s="1022"/>
      <c r="DJ16" s="1022"/>
      <c r="DK16" s="1023"/>
      <c r="DL16" s="1021"/>
      <c r="DM16" s="1022"/>
      <c r="DN16" s="1022"/>
      <c r="DO16" s="1022"/>
      <c r="DP16" s="1023"/>
      <c r="DQ16" s="1021"/>
      <c r="DR16" s="1022"/>
      <c r="DS16" s="1022"/>
      <c r="DT16" s="1022"/>
      <c r="DU16" s="1023"/>
      <c r="DV16" s="1024"/>
      <c r="DW16" s="1025"/>
      <c r="DX16" s="1025"/>
      <c r="DY16" s="1025"/>
      <c r="DZ16" s="1026"/>
      <c r="EA16" s="207"/>
    </row>
    <row r="17" spans="1:131" s="208" customFormat="1" ht="26.25" customHeight="1">
      <c r="A17" s="214">
        <v>11</v>
      </c>
      <c r="B17" s="1069"/>
      <c r="C17" s="1070"/>
      <c r="D17" s="1070"/>
      <c r="E17" s="1070"/>
      <c r="F17" s="1070"/>
      <c r="G17" s="1070"/>
      <c r="H17" s="1070"/>
      <c r="I17" s="1070"/>
      <c r="J17" s="1070"/>
      <c r="K17" s="1070"/>
      <c r="L17" s="1070"/>
      <c r="M17" s="1070"/>
      <c r="N17" s="1070"/>
      <c r="O17" s="1070"/>
      <c r="P17" s="1071"/>
      <c r="Q17" s="1075"/>
      <c r="R17" s="1076"/>
      <c r="S17" s="1076"/>
      <c r="T17" s="1076"/>
      <c r="U17" s="1076"/>
      <c r="V17" s="1076"/>
      <c r="W17" s="1076"/>
      <c r="X17" s="1076"/>
      <c r="Y17" s="1076"/>
      <c r="Z17" s="1076"/>
      <c r="AA17" s="1076"/>
      <c r="AB17" s="1076"/>
      <c r="AC17" s="1076"/>
      <c r="AD17" s="1076"/>
      <c r="AE17" s="1077"/>
      <c r="AF17" s="1051"/>
      <c r="AG17" s="1052"/>
      <c r="AH17" s="1052"/>
      <c r="AI17" s="1052"/>
      <c r="AJ17" s="1053"/>
      <c r="AK17" s="1118"/>
      <c r="AL17" s="1119"/>
      <c r="AM17" s="1119"/>
      <c r="AN17" s="1119"/>
      <c r="AO17" s="1119"/>
      <c r="AP17" s="1119"/>
      <c r="AQ17" s="1119"/>
      <c r="AR17" s="1119"/>
      <c r="AS17" s="1119"/>
      <c r="AT17" s="1119"/>
      <c r="AU17" s="1116"/>
      <c r="AV17" s="1116"/>
      <c r="AW17" s="1116"/>
      <c r="AX17" s="1116"/>
      <c r="AY17" s="1117"/>
      <c r="AZ17" s="205"/>
      <c r="BA17" s="205"/>
      <c r="BB17" s="205"/>
      <c r="BC17" s="205"/>
      <c r="BD17" s="205"/>
      <c r="BE17" s="206"/>
      <c r="BF17" s="206"/>
      <c r="BG17" s="206"/>
      <c r="BH17" s="206"/>
      <c r="BI17" s="206"/>
      <c r="BJ17" s="206"/>
      <c r="BK17" s="206"/>
      <c r="BL17" s="206"/>
      <c r="BM17" s="206"/>
      <c r="BN17" s="206"/>
      <c r="BO17" s="206"/>
      <c r="BP17" s="206"/>
      <c r="BQ17" s="215">
        <v>11</v>
      </c>
      <c r="BR17" s="216"/>
      <c r="BS17" s="1046"/>
      <c r="BT17" s="1047"/>
      <c r="BU17" s="1047"/>
      <c r="BV17" s="1047"/>
      <c r="BW17" s="1047"/>
      <c r="BX17" s="1047"/>
      <c r="BY17" s="1047"/>
      <c r="BZ17" s="1047"/>
      <c r="CA17" s="1047"/>
      <c r="CB17" s="1047"/>
      <c r="CC17" s="1047"/>
      <c r="CD17" s="1047"/>
      <c r="CE17" s="1047"/>
      <c r="CF17" s="1047"/>
      <c r="CG17" s="1048"/>
      <c r="CH17" s="1021"/>
      <c r="CI17" s="1022"/>
      <c r="CJ17" s="1022"/>
      <c r="CK17" s="1022"/>
      <c r="CL17" s="1023"/>
      <c r="CM17" s="1021"/>
      <c r="CN17" s="1022"/>
      <c r="CO17" s="1022"/>
      <c r="CP17" s="1022"/>
      <c r="CQ17" s="1023"/>
      <c r="CR17" s="1021"/>
      <c r="CS17" s="1022"/>
      <c r="CT17" s="1022"/>
      <c r="CU17" s="1022"/>
      <c r="CV17" s="1023"/>
      <c r="CW17" s="1021"/>
      <c r="CX17" s="1022"/>
      <c r="CY17" s="1022"/>
      <c r="CZ17" s="1022"/>
      <c r="DA17" s="1023"/>
      <c r="DB17" s="1021"/>
      <c r="DC17" s="1022"/>
      <c r="DD17" s="1022"/>
      <c r="DE17" s="1022"/>
      <c r="DF17" s="1023"/>
      <c r="DG17" s="1021"/>
      <c r="DH17" s="1022"/>
      <c r="DI17" s="1022"/>
      <c r="DJ17" s="1022"/>
      <c r="DK17" s="1023"/>
      <c r="DL17" s="1021"/>
      <c r="DM17" s="1022"/>
      <c r="DN17" s="1022"/>
      <c r="DO17" s="1022"/>
      <c r="DP17" s="1023"/>
      <c r="DQ17" s="1021"/>
      <c r="DR17" s="1022"/>
      <c r="DS17" s="1022"/>
      <c r="DT17" s="1022"/>
      <c r="DU17" s="1023"/>
      <c r="DV17" s="1024"/>
      <c r="DW17" s="1025"/>
      <c r="DX17" s="1025"/>
      <c r="DY17" s="1025"/>
      <c r="DZ17" s="1026"/>
      <c r="EA17" s="207"/>
    </row>
    <row r="18" spans="1:131" s="208" customFormat="1" ht="26.25" customHeight="1">
      <c r="A18" s="214">
        <v>12</v>
      </c>
      <c r="B18" s="1069"/>
      <c r="C18" s="1070"/>
      <c r="D18" s="1070"/>
      <c r="E18" s="1070"/>
      <c r="F18" s="1070"/>
      <c r="G18" s="1070"/>
      <c r="H18" s="1070"/>
      <c r="I18" s="1070"/>
      <c r="J18" s="1070"/>
      <c r="K18" s="1070"/>
      <c r="L18" s="1070"/>
      <c r="M18" s="1070"/>
      <c r="N18" s="1070"/>
      <c r="O18" s="1070"/>
      <c r="P18" s="1071"/>
      <c r="Q18" s="1075"/>
      <c r="R18" s="1076"/>
      <c r="S18" s="1076"/>
      <c r="T18" s="1076"/>
      <c r="U18" s="1076"/>
      <c r="V18" s="1076"/>
      <c r="W18" s="1076"/>
      <c r="X18" s="1076"/>
      <c r="Y18" s="1076"/>
      <c r="Z18" s="1076"/>
      <c r="AA18" s="1076"/>
      <c r="AB18" s="1076"/>
      <c r="AC18" s="1076"/>
      <c r="AD18" s="1076"/>
      <c r="AE18" s="1077"/>
      <c r="AF18" s="1051"/>
      <c r="AG18" s="1052"/>
      <c r="AH18" s="1052"/>
      <c r="AI18" s="1052"/>
      <c r="AJ18" s="1053"/>
      <c r="AK18" s="1118"/>
      <c r="AL18" s="1119"/>
      <c r="AM18" s="1119"/>
      <c r="AN18" s="1119"/>
      <c r="AO18" s="1119"/>
      <c r="AP18" s="1119"/>
      <c r="AQ18" s="1119"/>
      <c r="AR18" s="1119"/>
      <c r="AS18" s="1119"/>
      <c r="AT18" s="1119"/>
      <c r="AU18" s="1116"/>
      <c r="AV18" s="1116"/>
      <c r="AW18" s="1116"/>
      <c r="AX18" s="1116"/>
      <c r="AY18" s="1117"/>
      <c r="AZ18" s="205"/>
      <c r="BA18" s="205"/>
      <c r="BB18" s="205"/>
      <c r="BC18" s="205"/>
      <c r="BD18" s="205"/>
      <c r="BE18" s="206"/>
      <c r="BF18" s="206"/>
      <c r="BG18" s="206"/>
      <c r="BH18" s="206"/>
      <c r="BI18" s="206"/>
      <c r="BJ18" s="206"/>
      <c r="BK18" s="206"/>
      <c r="BL18" s="206"/>
      <c r="BM18" s="206"/>
      <c r="BN18" s="206"/>
      <c r="BO18" s="206"/>
      <c r="BP18" s="206"/>
      <c r="BQ18" s="215">
        <v>12</v>
      </c>
      <c r="BR18" s="216"/>
      <c r="BS18" s="1046"/>
      <c r="BT18" s="1047"/>
      <c r="BU18" s="1047"/>
      <c r="BV18" s="1047"/>
      <c r="BW18" s="1047"/>
      <c r="BX18" s="1047"/>
      <c r="BY18" s="1047"/>
      <c r="BZ18" s="1047"/>
      <c r="CA18" s="1047"/>
      <c r="CB18" s="1047"/>
      <c r="CC18" s="1047"/>
      <c r="CD18" s="1047"/>
      <c r="CE18" s="1047"/>
      <c r="CF18" s="1047"/>
      <c r="CG18" s="1048"/>
      <c r="CH18" s="1021"/>
      <c r="CI18" s="1022"/>
      <c r="CJ18" s="1022"/>
      <c r="CK18" s="1022"/>
      <c r="CL18" s="1023"/>
      <c r="CM18" s="1021"/>
      <c r="CN18" s="1022"/>
      <c r="CO18" s="1022"/>
      <c r="CP18" s="1022"/>
      <c r="CQ18" s="1023"/>
      <c r="CR18" s="1021"/>
      <c r="CS18" s="1022"/>
      <c r="CT18" s="1022"/>
      <c r="CU18" s="1022"/>
      <c r="CV18" s="1023"/>
      <c r="CW18" s="1021"/>
      <c r="CX18" s="1022"/>
      <c r="CY18" s="1022"/>
      <c r="CZ18" s="1022"/>
      <c r="DA18" s="1023"/>
      <c r="DB18" s="1021"/>
      <c r="DC18" s="1022"/>
      <c r="DD18" s="1022"/>
      <c r="DE18" s="1022"/>
      <c r="DF18" s="1023"/>
      <c r="DG18" s="1021"/>
      <c r="DH18" s="1022"/>
      <c r="DI18" s="1022"/>
      <c r="DJ18" s="1022"/>
      <c r="DK18" s="1023"/>
      <c r="DL18" s="1021"/>
      <c r="DM18" s="1022"/>
      <c r="DN18" s="1022"/>
      <c r="DO18" s="1022"/>
      <c r="DP18" s="1023"/>
      <c r="DQ18" s="1021"/>
      <c r="DR18" s="1022"/>
      <c r="DS18" s="1022"/>
      <c r="DT18" s="1022"/>
      <c r="DU18" s="1023"/>
      <c r="DV18" s="1024"/>
      <c r="DW18" s="1025"/>
      <c r="DX18" s="1025"/>
      <c r="DY18" s="1025"/>
      <c r="DZ18" s="1026"/>
      <c r="EA18" s="207"/>
    </row>
    <row r="19" spans="1:131" s="208" customFormat="1" ht="26.25" customHeight="1">
      <c r="A19" s="214">
        <v>13</v>
      </c>
      <c r="B19" s="1069"/>
      <c r="C19" s="1070"/>
      <c r="D19" s="1070"/>
      <c r="E19" s="1070"/>
      <c r="F19" s="1070"/>
      <c r="G19" s="1070"/>
      <c r="H19" s="1070"/>
      <c r="I19" s="1070"/>
      <c r="J19" s="1070"/>
      <c r="K19" s="1070"/>
      <c r="L19" s="1070"/>
      <c r="M19" s="1070"/>
      <c r="N19" s="1070"/>
      <c r="O19" s="1070"/>
      <c r="P19" s="1071"/>
      <c r="Q19" s="1075"/>
      <c r="R19" s="1076"/>
      <c r="S19" s="1076"/>
      <c r="T19" s="1076"/>
      <c r="U19" s="1076"/>
      <c r="V19" s="1076"/>
      <c r="W19" s="1076"/>
      <c r="X19" s="1076"/>
      <c r="Y19" s="1076"/>
      <c r="Z19" s="1076"/>
      <c r="AA19" s="1076"/>
      <c r="AB19" s="1076"/>
      <c r="AC19" s="1076"/>
      <c r="AD19" s="1076"/>
      <c r="AE19" s="1077"/>
      <c r="AF19" s="1051"/>
      <c r="AG19" s="1052"/>
      <c r="AH19" s="1052"/>
      <c r="AI19" s="1052"/>
      <c r="AJ19" s="1053"/>
      <c r="AK19" s="1118"/>
      <c r="AL19" s="1119"/>
      <c r="AM19" s="1119"/>
      <c r="AN19" s="1119"/>
      <c r="AO19" s="1119"/>
      <c r="AP19" s="1119"/>
      <c r="AQ19" s="1119"/>
      <c r="AR19" s="1119"/>
      <c r="AS19" s="1119"/>
      <c r="AT19" s="1119"/>
      <c r="AU19" s="1116"/>
      <c r="AV19" s="1116"/>
      <c r="AW19" s="1116"/>
      <c r="AX19" s="1116"/>
      <c r="AY19" s="1117"/>
      <c r="AZ19" s="205"/>
      <c r="BA19" s="205"/>
      <c r="BB19" s="205"/>
      <c r="BC19" s="205"/>
      <c r="BD19" s="205"/>
      <c r="BE19" s="206"/>
      <c r="BF19" s="206"/>
      <c r="BG19" s="206"/>
      <c r="BH19" s="206"/>
      <c r="BI19" s="206"/>
      <c r="BJ19" s="206"/>
      <c r="BK19" s="206"/>
      <c r="BL19" s="206"/>
      <c r="BM19" s="206"/>
      <c r="BN19" s="206"/>
      <c r="BO19" s="206"/>
      <c r="BP19" s="206"/>
      <c r="BQ19" s="215">
        <v>13</v>
      </c>
      <c r="BR19" s="216"/>
      <c r="BS19" s="1046"/>
      <c r="BT19" s="1047"/>
      <c r="BU19" s="1047"/>
      <c r="BV19" s="1047"/>
      <c r="BW19" s="1047"/>
      <c r="BX19" s="1047"/>
      <c r="BY19" s="1047"/>
      <c r="BZ19" s="1047"/>
      <c r="CA19" s="1047"/>
      <c r="CB19" s="1047"/>
      <c r="CC19" s="1047"/>
      <c r="CD19" s="1047"/>
      <c r="CE19" s="1047"/>
      <c r="CF19" s="1047"/>
      <c r="CG19" s="1048"/>
      <c r="CH19" s="1021"/>
      <c r="CI19" s="1022"/>
      <c r="CJ19" s="1022"/>
      <c r="CK19" s="1022"/>
      <c r="CL19" s="1023"/>
      <c r="CM19" s="1021"/>
      <c r="CN19" s="1022"/>
      <c r="CO19" s="1022"/>
      <c r="CP19" s="1022"/>
      <c r="CQ19" s="1023"/>
      <c r="CR19" s="1021"/>
      <c r="CS19" s="1022"/>
      <c r="CT19" s="1022"/>
      <c r="CU19" s="1022"/>
      <c r="CV19" s="1023"/>
      <c r="CW19" s="1021"/>
      <c r="CX19" s="1022"/>
      <c r="CY19" s="1022"/>
      <c r="CZ19" s="1022"/>
      <c r="DA19" s="1023"/>
      <c r="DB19" s="1021"/>
      <c r="DC19" s="1022"/>
      <c r="DD19" s="1022"/>
      <c r="DE19" s="1022"/>
      <c r="DF19" s="1023"/>
      <c r="DG19" s="1021"/>
      <c r="DH19" s="1022"/>
      <c r="DI19" s="1022"/>
      <c r="DJ19" s="1022"/>
      <c r="DK19" s="1023"/>
      <c r="DL19" s="1021"/>
      <c r="DM19" s="1022"/>
      <c r="DN19" s="1022"/>
      <c r="DO19" s="1022"/>
      <c r="DP19" s="1023"/>
      <c r="DQ19" s="1021"/>
      <c r="DR19" s="1022"/>
      <c r="DS19" s="1022"/>
      <c r="DT19" s="1022"/>
      <c r="DU19" s="1023"/>
      <c r="DV19" s="1024"/>
      <c r="DW19" s="1025"/>
      <c r="DX19" s="1025"/>
      <c r="DY19" s="1025"/>
      <c r="DZ19" s="1026"/>
      <c r="EA19" s="207"/>
    </row>
    <row r="20" spans="1:131" s="208" customFormat="1" ht="26.25" customHeight="1">
      <c r="A20" s="214">
        <v>14</v>
      </c>
      <c r="B20" s="1069"/>
      <c r="C20" s="1070"/>
      <c r="D20" s="1070"/>
      <c r="E20" s="1070"/>
      <c r="F20" s="1070"/>
      <c r="G20" s="1070"/>
      <c r="H20" s="1070"/>
      <c r="I20" s="1070"/>
      <c r="J20" s="1070"/>
      <c r="K20" s="1070"/>
      <c r="L20" s="1070"/>
      <c r="M20" s="1070"/>
      <c r="N20" s="1070"/>
      <c r="O20" s="1070"/>
      <c r="P20" s="1071"/>
      <c r="Q20" s="1075"/>
      <c r="R20" s="1076"/>
      <c r="S20" s="1076"/>
      <c r="T20" s="1076"/>
      <c r="U20" s="1076"/>
      <c r="V20" s="1076"/>
      <c r="W20" s="1076"/>
      <c r="X20" s="1076"/>
      <c r="Y20" s="1076"/>
      <c r="Z20" s="1076"/>
      <c r="AA20" s="1076"/>
      <c r="AB20" s="1076"/>
      <c r="AC20" s="1076"/>
      <c r="AD20" s="1076"/>
      <c r="AE20" s="1077"/>
      <c r="AF20" s="1051"/>
      <c r="AG20" s="1052"/>
      <c r="AH20" s="1052"/>
      <c r="AI20" s="1052"/>
      <c r="AJ20" s="1053"/>
      <c r="AK20" s="1118"/>
      <c r="AL20" s="1119"/>
      <c r="AM20" s="1119"/>
      <c r="AN20" s="1119"/>
      <c r="AO20" s="1119"/>
      <c r="AP20" s="1119"/>
      <c r="AQ20" s="1119"/>
      <c r="AR20" s="1119"/>
      <c r="AS20" s="1119"/>
      <c r="AT20" s="1119"/>
      <c r="AU20" s="1116"/>
      <c r="AV20" s="1116"/>
      <c r="AW20" s="1116"/>
      <c r="AX20" s="1116"/>
      <c r="AY20" s="1117"/>
      <c r="AZ20" s="205"/>
      <c r="BA20" s="205"/>
      <c r="BB20" s="205"/>
      <c r="BC20" s="205"/>
      <c r="BD20" s="205"/>
      <c r="BE20" s="206"/>
      <c r="BF20" s="206"/>
      <c r="BG20" s="206"/>
      <c r="BH20" s="206"/>
      <c r="BI20" s="206"/>
      <c r="BJ20" s="206"/>
      <c r="BK20" s="206"/>
      <c r="BL20" s="206"/>
      <c r="BM20" s="206"/>
      <c r="BN20" s="206"/>
      <c r="BO20" s="206"/>
      <c r="BP20" s="206"/>
      <c r="BQ20" s="215">
        <v>14</v>
      </c>
      <c r="BR20" s="216"/>
      <c r="BS20" s="1046"/>
      <c r="BT20" s="1047"/>
      <c r="BU20" s="1047"/>
      <c r="BV20" s="1047"/>
      <c r="BW20" s="1047"/>
      <c r="BX20" s="1047"/>
      <c r="BY20" s="1047"/>
      <c r="BZ20" s="1047"/>
      <c r="CA20" s="1047"/>
      <c r="CB20" s="1047"/>
      <c r="CC20" s="1047"/>
      <c r="CD20" s="1047"/>
      <c r="CE20" s="1047"/>
      <c r="CF20" s="1047"/>
      <c r="CG20" s="1048"/>
      <c r="CH20" s="1021"/>
      <c r="CI20" s="1022"/>
      <c r="CJ20" s="1022"/>
      <c r="CK20" s="1022"/>
      <c r="CL20" s="1023"/>
      <c r="CM20" s="1021"/>
      <c r="CN20" s="1022"/>
      <c r="CO20" s="1022"/>
      <c r="CP20" s="1022"/>
      <c r="CQ20" s="1023"/>
      <c r="CR20" s="1021"/>
      <c r="CS20" s="1022"/>
      <c r="CT20" s="1022"/>
      <c r="CU20" s="1022"/>
      <c r="CV20" s="1023"/>
      <c r="CW20" s="1021"/>
      <c r="CX20" s="1022"/>
      <c r="CY20" s="1022"/>
      <c r="CZ20" s="1022"/>
      <c r="DA20" s="1023"/>
      <c r="DB20" s="1021"/>
      <c r="DC20" s="1022"/>
      <c r="DD20" s="1022"/>
      <c r="DE20" s="1022"/>
      <c r="DF20" s="1023"/>
      <c r="DG20" s="1021"/>
      <c r="DH20" s="1022"/>
      <c r="DI20" s="1022"/>
      <c r="DJ20" s="1022"/>
      <c r="DK20" s="1023"/>
      <c r="DL20" s="1021"/>
      <c r="DM20" s="1022"/>
      <c r="DN20" s="1022"/>
      <c r="DO20" s="1022"/>
      <c r="DP20" s="1023"/>
      <c r="DQ20" s="1021"/>
      <c r="DR20" s="1022"/>
      <c r="DS20" s="1022"/>
      <c r="DT20" s="1022"/>
      <c r="DU20" s="1023"/>
      <c r="DV20" s="1024"/>
      <c r="DW20" s="1025"/>
      <c r="DX20" s="1025"/>
      <c r="DY20" s="1025"/>
      <c r="DZ20" s="1026"/>
      <c r="EA20" s="207"/>
    </row>
    <row r="21" spans="1:131" s="208" customFormat="1" ht="26.25" customHeight="1" thickBot="1">
      <c r="A21" s="214">
        <v>15</v>
      </c>
      <c r="B21" s="1069"/>
      <c r="C21" s="1070"/>
      <c r="D21" s="1070"/>
      <c r="E21" s="1070"/>
      <c r="F21" s="1070"/>
      <c r="G21" s="1070"/>
      <c r="H21" s="1070"/>
      <c r="I21" s="1070"/>
      <c r="J21" s="1070"/>
      <c r="K21" s="1070"/>
      <c r="L21" s="1070"/>
      <c r="M21" s="1070"/>
      <c r="N21" s="1070"/>
      <c r="O21" s="1070"/>
      <c r="P21" s="1071"/>
      <c r="Q21" s="1075"/>
      <c r="R21" s="1076"/>
      <c r="S21" s="1076"/>
      <c r="T21" s="1076"/>
      <c r="U21" s="1076"/>
      <c r="V21" s="1076"/>
      <c r="W21" s="1076"/>
      <c r="X21" s="1076"/>
      <c r="Y21" s="1076"/>
      <c r="Z21" s="1076"/>
      <c r="AA21" s="1076"/>
      <c r="AB21" s="1076"/>
      <c r="AC21" s="1076"/>
      <c r="AD21" s="1076"/>
      <c r="AE21" s="1077"/>
      <c r="AF21" s="1051"/>
      <c r="AG21" s="1052"/>
      <c r="AH21" s="1052"/>
      <c r="AI21" s="1052"/>
      <c r="AJ21" s="1053"/>
      <c r="AK21" s="1118"/>
      <c r="AL21" s="1119"/>
      <c r="AM21" s="1119"/>
      <c r="AN21" s="1119"/>
      <c r="AO21" s="1119"/>
      <c r="AP21" s="1119"/>
      <c r="AQ21" s="1119"/>
      <c r="AR21" s="1119"/>
      <c r="AS21" s="1119"/>
      <c r="AT21" s="1119"/>
      <c r="AU21" s="1116"/>
      <c r="AV21" s="1116"/>
      <c r="AW21" s="1116"/>
      <c r="AX21" s="1116"/>
      <c r="AY21" s="1117"/>
      <c r="AZ21" s="205"/>
      <c r="BA21" s="205"/>
      <c r="BB21" s="205"/>
      <c r="BC21" s="205"/>
      <c r="BD21" s="205"/>
      <c r="BE21" s="206"/>
      <c r="BF21" s="206"/>
      <c r="BG21" s="206"/>
      <c r="BH21" s="206"/>
      <c r="BI21" s="206"/>
      <c r="BJ21" s="206"/>
      <c r="BK21" s="206"/>
      <c r="BL21" s="206"/>
      <c r="BM21" s="206"/>
      <c r="BN21" s="206"/>
      <c r="BO21" s="206"/>
      <c r="BP21" s="206"/>
      <c r="BQ21" s="215">
        <v>15</v>
      </c>
      <c r="BR21" s="216"/>
      <c r="BS21" s="1046"/>
      <c r="BT21" s="1047"/>
      <c r="BU21" s="1047"/>
      <c r="BV21" s="1047"/>
      <c r="BW21" s="1047"/>
      <c r="BX21" s="1047"/>
      <c r="BY21" s="1047"/>
      <c r="BZ21" s="1047"/>
      <c r="CA21" s="1047"/>
      <c r="CB21" s="1047"/>
      <c r="CC21" s="1047"/>
      <c r="CD21" s="1047"/>
      <c r="CE21" s="1047"/>
      <c r="CF21" s="1047"/>
      <c r="CG21" s="1048"/>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07"/>
    </row>
    <row r="22" spans="1:131" s="208" customFormat="1" ht="26.25" customHeight="1">
      <c r="A22" s="214">
        <v>16</v>
      </c>
      <c r="B22" s="1069"/>
      <c r="C22" s="1070"/>
      <c r="D22" s="1070"/>
      <c r="E22" s="1070"/>
      <c r="F22" s="1070"/>
      <c r="G22" s="1070"/>
      <c r="H22" s="1070"/>
      <c r="I22" s="1070"/>
      <c r="J22" s="1070"/>
      <c r="K22" s="1070"/>
      <c r="L22" s="1070"/>
      <c r="M22" s="1070"/>
      <c r="N22" s="1070"/>
      <c r="O22" s="1070"/>
      <c r="P22" s="1071"/>
      <c r="Q22" s="1113"/>
      <c r="R22" s="1114"/>
      <c r="S22" s="1114"/>
      <c r="T22" s="1114"/>
      <c r="U22" s="1114"/>
      <c r="V22" s="1114"/>
      <c r="W22" s="1114"/>
      <c r="X22" s="1114"/>
      <c r="Y22" s="1114"/>
      <c r="Z22" s="1114"/>
      <c r="AA22" s="1114"/>
      <c r="AB22" s="1114"/>
      <c r="AC22" s="1114"/>
      <c r="AD22" s="1114"/>
      <c r="AE22" s="1115"/>
      <c r="AF22" s="1051"/>
      <c r="AG22" s="1052"/>
      <c r="AH22" s="1052"/>
      <c r="AI22" s="1052"/>
      <c r="AJ22" s="1053"/>
      <c r="AK22" s="1109"/>
      <c r="AL22" s="1110"/>
      <c r="AM22" s="1110"/>
      <c r="AN22" s="1110"/>
      <c r="AO22" s="1110"/>
      <c r="AP22" s="1110"/>
      <c r="AQ22" s="1110"/>
      <c r="AR22" s="1110"/>
      <c r="AS22" s="1110"/>
      <c r="AT22" s="1110"/>
      <c r="AU22" s="1111"/>
      <c r="AV22" s="1111"/>
      <c r="AW22" s="1111"/>
      <c r="AX22" s="1111"/>
      <c r="AY22" s="1112"/>
      <c r="AZ22" s="1067" t="s">
        <v>369</v>
      </c>
      <c r="BA22" s="1067"/>
      <c r="BB22" s="1067"/>
      <c r="BC22" s="1067"/>
      <c r="BD22" s="1068"/>
      <c r="BE22" s="206"/>
      <c r="BF22" s="206"/>
      <c r="BG22" s="206"/>
      <c r="BH22" s="206"/>
      <c r="BI22" s="206"/>
      <c r="BJ22" s="206"/>
      <c r="BK22" s="206"/>
      <c r="BL22" s="206"/>
      <c r="BM22" s="206"/>
      <c r="BN22" s="206"/>
      <c r="BO22" s="206"/>
      <c r="BP22" s="206"/>
      <c r="BQ22" s="215">
        <v>16</v>
      </c>
      <c r="BR22" s="216"/>
      <c r="BS22" s="1046"/>
      <c r="BT22" s="1047"/>
      <c r="BU22" s="1047"/>
      <c r="BV22" s="1047"/>
      <c r="BW22" s="1047"/>
      <c r="BX22" s="1047"/>
      <c r="BY22" s="1047"/>
      <c r="BZ22" s="1047"/>
      <c r="CA22" s="1047"/>
      <c r="CB22" s="1047"/>
      <c r="CC22" s="1047"/>
      <c r="CD22" s="1047"/>
      <c r="CE22" s="1047"/>
      <c r="CF22" s="1047"/>
      <c r="CG22" s="1048"/>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07"/>
    </row>
    <row r="23" spans="1:131" s="208" customFormat="1" ht="26.25" customHeight="1" thickBot="1">
      <c r="A23" s="217" t="s">
        <v>370</v>
      </c>
      <c r="B23" s="973" t="s">
        <v>371</v>
      </c>
      <c r="C23" s="974"/>
      <c r="D23" s="974"/>
      <c r="E23" s="974"/>
      <c r="F23" s="974"/>
      <c r="G23" s="974"/>
      <c r="H23" s="974"/>
      <c r="I23" s="974"/>
      <c r="J23" s="974"/>
      <c r="K23" s="974"/>
      <c r="L23" s="974"/>
      <c r="M23" s="974"/>
      <c r="N23" s="974"/>
      <c r="O23" s="974"/>
      <c r="P23" s="975"/>
      <c r="Q23" s="1100">
        <v>51717</v>
      </c>
      <c r="R23" s="1101"/>
      <c r="S23" s="1101"/>
      <c r="T23" s="1101"/>
      <c r="U23" s="1101"/>
      <c r="V23" s="1101">
        <v>47235</v>
      </c>
      <c r="W23" s="1101"/>
      <c r="X23" s="1101"/>
      <c r="Y23" s="1101"/>
      <c r="Z23" s="1101"/>
      <c r="AA23" s="1101">
        <v>4482</v>
      </c>
      <c r="AB23" s="1101"/>
      <c r="AC23" s="1101"/>
      <c r="AD23" s="1101"/>
      <c r="AE23" s="1102"/>
      <c r="AF23" s="1103">
        <v>2316</v>
      </c>
      <c r="AG23" s="1101"/>
      <c r="AH23" s="1101"/>
      <c r="AI23" s="1101"/>
      <c r="AJ23" s="1104"/>
      <c r="AK23" s="1105"/>
      <c r="AL23" s="1106"/>
      <c r="AM23" s="1106"/>
      <c r="AN23" s="1106"/>
      <c r="AO23" s="1106"/>
      <c r="AP23" s="1101">
        <v>47006</v>
      </c>
      <c r="AQ23" s="1101"/>
      <c r="AR23" s="1101"/>
      <c r="AS23" s="1101"/>
      <c r="AT23" s="1101"/>
      <c r="AU23" s="1107"/>
      <c r="AV23" s="1107"/>
      <c r="AW23" s="1107"/>
      <c r="AX23" s="1107"/>
      <c r="AY23" s="1108"/>
      <c r="AZ23" s="1097" t="s">
        <v>372</v>
      </c>
      <c r="BA23" s="1098"/>
      <c r="BB23" s="1098"/>
      <c r="BC23" s="1098"/>
      <c r="BD23" s="1099"/>
      <c r="BE23" s="206"/>
      <c r="BF23" s="206"/>
      <c r="BG23" s="206"/>
      <c r="BH23" s="206"/>
      <c r="BI23" s="206"/>
      <c r="BJ23" s="206"/>
      <c r="BK23" s="206"/>
      <c r="BL23" s="206"/>
      <c r="BM23" s="206"/>
      <c r="BN23" s="206"/>
      <c r="BO23" s="206"/>
      <c r="BP23" s="206"/>
      <c r="BQ23" s="215">
        <v>17</v>
      </c>
      <c r="BR23" s="216"/>
      <c r="BS23" s="1046"/>
      <c r="BT23" s="1047"/>
      <c r="BU23" s="1047"/>
      <c r="BV23" s="1047"/>
      <c r="BW23" s="1047"/>
      <c r="BX23" s="1047"/>
      <c r="BY23" s="1047"/>
      <c r="BZ23" s="1047"/>
      <c r="CA23" s="1047"/>
      <c r="CB23" s="1047"/>
      <c r="CC23" s="1047"/>
      <c r="CD23" s="1047"/>
      <c r="CE23" s="1047"/>
      <c r="CF23" s="1047"/>
      <c r="CG23" s="1048"/>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07"/>
    </row>
    <row r="24" spans="1:131" s="208" customFormat="1" ht="26.25" customHeight="1">
      <c r="A24" s="1096" t="s">
        <v>373</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05"/>
      <c r="BA24" s="205"/>
      <c r="BB24" s="205"/>
      <c r="BC24" s="205"/>
      <c r="BD24" s="205"/>
      <c r="BE24" s="206"/>
      <c r="BF24" s="206"/>
      <c r="BG24" s="206"/>
      <c r="BH24" s="206"/>
      <c r="BI24" s="206"/>
      <c r="BJ24" s="206"/>
      <c r="BK24" s="206"/>
      <c r="BL24" s="206"/>
      <c r="BM24" s="206"/>
      <c r="BN24" s="206"/>
      <c r="BO24" s="206"/>
      <c r="BP24" s="206"/>
      <c r="BQ24" s="215">
        <v>18</v>
      </c>
      <c r="BR24" s="216"/>
      <c r="BS24" s="1046"/>
      <c r="BT24" s="1047"/>
      <c r="BU24" s="1047"/>
      <c r="BV24" s="1047"/>
      <c r="BW24" s="1047"/>
      <c r="BX24" s="1047"/>
      <c r="BY24" s="1047"/>
      <c r="BZ24" s="1047"/>
      <c r="CA24" s="1047"/>
      <c r="CB24" s="1047"/>
      <c r="CC24" s="1047"/>
      <c r="CD24" s="1047"/>
      <c r="CE24" s="1047"/>
      <c r="CF24" s="1047"/>
      <c r="CG24" s="1048"/>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07"/>
    </row>
    <row r="25" spans="1:131" s="200" customFormat="1" ht="26.25" customHeight="1" thickBot="1">
      <c r="A25" s="1095" t="s">
        <v>374</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05"/>
      <c r="BK25" s="205"/>
      <c r="BL25" s="205"/>
      <c r="BM25" s="205"/>
      <c r="BN25" s="205"/>
      <c r="BO25" s="218"/>
      <c r="BP25" s="218"/>
      <c r="BQ25" s="215">
        <v>19</v>
      </c>
      <c r="BR25" s="216"/>
      <c r="BS25" s="1046"/>
      <c r="BT25" s="1047"/>
      <c r="BU25" s="1047"/>
      <c r="BV25" s="1047"/>
      <c r="BW25" s="1047"/>
      <c r="BX25" s="1047"/>
      <c r="BY25" s="1047"/>
      <c r="BZ25" s="1047"/>
      <c r="CA25" s="1047"/>
      <c r="CB25" s="1047"/>
      <c r="CC25" s="1047"/>
      <c r="CD25" s="1047"/>
      <c r="CE25" s="1047"/>
      <c r="CF25" s="1047"/>
      <c r="CG25" s="1048"/>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199"/>
    </row>
    <row r="26" spans="1:131" s="200" customFormat="1" ht="26.25" customHeight="1">
      <c r="A26" s="1027" t="s">
        <v>349</v>
      </c>
      <c r="B26" s="1028"/>
      <c r="C26" s="1028"/>
      <c r="D26" s="1028"/>
      <c r="E26" s="1028"/>
      <c r="F26" s="1028"/>
      <c r="G26" s="1028"/>
      <c r="H26" s="1028"/>
      <c r="I26" s="1028"/>
      <c r="J26" s="1028"/>
      <c r="K26" s="1028"/>
      <c r="L26" s="1028"/>
      <c r="M26" s="1028"/>
      <c r="N26" s="1028"/>
      <c r="O26" s="1028"/>
      <c r="P26" s="1029"/>
      <c r="Q26" s="1033" t="s">
        <v>375</v>
      </c>
      <c r="R26" s="1034"/>
      <c r="S26" s="1034"/>
      <c r="T26" s="1034"/>
      <c r="U26" s="1035"/>
      <c r="V26" s="1033" t="s">
        <v>376</v>
      </c>
      <c r="W26" s="1034"/>
      <c r="X26" s="1034"/>
      <c r="Y26" s="1034"/>
      <c r="Z26" s="1035"/>
      <c r="AA26" s="1033" t="s">
        <v>377</v>
      </c>
      <c r="AB26" s="1034"/>
      <c r="AC26" s="1034"/>
      <c r="AD26" s="1034"/>
      <c r="AE26" s="1034"/>
      <c r="AF26" s="1091" t="s">
        <v>378</v>
      </c>
      <c r="AG26" s="1040"/>
      <c r="AH26" s="1040"/>
      <c r="AI26" s="1040"/>
      <c r="AJ26" s="1092"/>
      <c r="AK26" s="1034" t="s">
        <v>379</v>
      </c>
      <c r="AL26" s="1034"/>
      <c r="AM26" s="1034"/>
      <c r="AN26" s="1034"/>
      <c r="AO26" s="1035"/>
      <c r="AP26" s="1033" t="s">
        <v>380</v>
      </c>
      <c r="AQ26" s="1034"/>
      <c r="AR26" s="1034"/>
      <c r="AS26" s="1034"/>
      <c r="AT26" s="1035"/>
      <c r="AU26" s="1033" t="s">
        <v>381</v>
      </c>
      <c r="AV26" s="1034"/>
      <c r="AW26" s="1034"/>
      <c r="AX26" s="1034"/>
      <c r="AY26" s="1035"/>
      <c r="AZ26" s="1033" t="s">
        <v>382</v>
      </c>
      <c r="BA26" s="1034"/>
      <c r="BB26" s="1034"/>
      <c r="BC26" s="1034"/>
      <c r="BD26" s="1035"/>
      <c r="BE26" s="1033" t="s">
        <v>356</v>
      </c>
      <c r="BF26" s="1034"/>
      <c r="BG26" s="1034"/>
      <c r="BH26" s="1034"/>
      <c r="BI26" s="1049"/>
      <c r="BJ26" s="205"/>
      <c r="BK26" s="205"/>
      <c r="BL26" s="205"/>
      <c r="BM26" s="205"/>
      <c r="BN26" s="205"/>
      <c r="BO26" s="218"/>
      <c r="BP26" s="218"/>
      <c r="BQ26" s="215">
        <v>20</v>
      </c>
      <c r="BR26" s="216"/>
      <c r="BS26" s="1046"/>
      <c r="BT26" s="1047"/>
      <c r="BU26" s="1047"/>
      <c r="BV26" s="1047"/>
      <c r="BW26" s="1047"/>
      <c r="BX26" s="1047"/>
      <c r="BY26" s="1047"/>
      <c r="BZ26" s="1047"/>
      <c r="CA26" s="1047"/>
      <c r="CB26" s="1047"/>
      <c r="CC26" s="1047"/>
      <c r="CD26" s="1047"/>
      <c r="CE26" s="1047"/>
      <c r="CF26" s="1047"/>
      <c r="CG26" s="1048"/>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199"/>
    </row>
    <row r="27" spans="1:131" s="200" customFormat="1" ht="26.25" customHeight="1" thickBot="1">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93"/>
      <c r="AG27" s="1043"/>
      <c r="AH27" s="1043"/>
      <c r="AI27" s="1043"/>
      <c r="AJ27" s="1094"/>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50"/>
      <c r="BJ27" s="205"/>
      <c r="BK27" s="205"/>
      <c r="BL27" s="205"/>
      <c r="BM27" s="205"/>
      <c r="BN27" s="205"/>
      <c r="BO27" s="218"/>
      <c r="BP27" s="218"/>
      <c r="BQ27" s="215">
        <v>21</v>
      </c>
      <c r="BR27" s="216"/>
      <c r="BS27" s="1046"/>
      <c r="BT27" s="1047"/>
      <c r="BU27" s="1047"/>
      <c r="BV27" s="1047"/>
      <c r="BW27" s="1047"/>
      <c r="BX27" s="1047"/>
      <c r="BY27" s="1047"/>
      <c r="BZ27" s="1047"/>
      <c r="CA27" s="1047"/>
      <c r="CB27" s="1047"/>
      <c r="CC27" s="1047"/>
      <c r="CD27" s="1047"/>
      <c r="CE27" s="1047"/>
      <c r="CF27" s="1047"/>
      <c r="CG27" s="1048"/>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199"/>
    </row>
    <row r="28" spans="1:131" s="200" customFormat="1" ht="26.25" customHeight="1" thickTop="1">
      <c r="A28" s="219">
        <v>1</v>
      </c>
      <c r="B28" s="1082" t="s">
        <v>383</v>
      </c>
      <c r="C28" s="1083"/>
      <c r="D28" s="1083"/>
      <c r="E28" s="1083"/>
      <c r="F28" s="1083"/>
      <c r="G28" s="1083"/>
      <c r="H28" s="1083"/>
      <c r="I28" s="1083"/>
      <c r="J28" s="1083"/>
      <c r="K28" s="1083"/>
      <c r="L28" s="1083"/>
      <c r="M28" s="1083"/>
      <c r="N28" s="1083"/>
      <c r="O28" s="1083"/>
      <c r="P28" s="1084"/>
      <c r="Q28" s="1085">
        <v>20820</v>
      </c>
      <c r="R28" s="1086"/>
      <c r="S28" s="1086"/>
      <c r="T28" s="1086"/>
      <c r="U28" s="1086"/>
      <c r="V28" s="1086">
        <v>19791</v>
      </c>
      <c r="W28" s="1086"/>
      <c r="X28" s="1086"/>
      <c r="Y28" s="1086"/>
      <c r="Z28" s="1086"/>
      <c r="AA28" s="1086">
        <v>1029</v>
      </c>
      <c r="AB28" s="1086"/>
      <c r="AC28" s="1086"/>
      <c r="AD28" s="1086"/>
      <c r="AE28" s="1087"/>
      <c r="AF28" s="1088">
        <v>1029</v>
      </c>
      <c r="AG28" s="1086"/>
      <c r="AH28" s="1086"/>
      <c r="AI28" s="1086"/>
      <c r="AJ28" s="1089"/>
      <c r="AK28" s="1090">
        <v>1580</v>
      </c>
      <c r="AL28" s="1078"/>
      <c r="AM28" s="1078"/>
      <c r="AN28" s="1078"/>
      <c r="AO28" s="1078"/>
      <c r="AP28" s="1078" t="s">
        <v>555</v>
      </c>
      <c r="AQ28" s="1078"/>
      <c r="AR28" s="1078"/>
      <c r="AS28" s="1078"/>
      <c r="AT28" s="1078"/>
      <c r="AU28" s="1078" t="s">
        <v>556</v>
      </c>
      <c r="AV28" s="1078"/>
      <c r="AW28" s="1078"/>
      <c r="AX28" s="1078"/>
      <c r="AY28" s="1078"/>
      <c r="AZ28" s="1079" t="s">
        <v>555</v>
      </c>
      <c r="BA28" s="1079"/>
      <c r="BB28" s="1079"/>
      <c r="BC28" s="1079"/>
      <c r="BD28" s="1079"/>
      <c r="BE28" s="1080"/>
      <c r="BF28" s="1080"/>
      <c r="BG28" s="1080"/>
      <c r="BH28" s="1080"/>
      <c r="BI28" s="1081"/>
      <c r="BJ28" s="205"/>
      <c r="BK28" s="205"/>
      <c r="BL28" s="205"/>
      <c r="BM28" s="205"/>
      <c r="BN28" s="205"/>
      <c r="BO28" s="218"/>
      <c r="BP28" s="218"/>
      <c r="BQ28" s="215">
        <v>22</v>
      </c>
      <c r="BR28" s="216"/>
      <c r="BS28" s="1046"/>
      <c r="BT28" s="1047"/>
      <c r="BU28" s="1047"/>
      <c r="BV28" s="1047"/>
      <c r="BW28" s="1047"/>
      <c r="BX28" s="1047"/>
      <c r="BY28" s="1047"/>
      <c r="BZ28" s="1047"/>
      <c r="CA28" s="1047"/>
      <c r="CB28" s="1047"/>
      <c r="CC28" s="1047"/>
      <c r="CD28" s="1047"/>
      <c r="CE28" s="1047"/>
      <c r="CF28" s="1047"/>
      <c r="CG28" s="1048"/>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199"/>
    </row>
    <row r="29" spans="1:131" s="200" customFormat="1" ht="26.25" customHeight="1">
      <c r="A29" s="219">
        <v>2</v>
      </c>
      <c r="B29" s="1069" t="s">
        <v>384</v>
      </c>
      <c r="C29" s="1070"/>
      <c r="D29" s="1070"/>
      <c r="E29" s="1070"/>
      <c r="F29" s="1070"/>
      <c r="G29" s="1070"/>
      <c r="H29" s="1070"/>
      <c r="I29" s="1070"/>
      <c r="J29" s="1070"/>
      <c r="K29" s="1070"/>
      <c r="L29" s="1070"/>
      <c r="M29" s="1070"/>
      <c r="N29" s="1070"/>
      <c r="O29" s="1070"/>
      <c r="P29" s="1071"/>
      <c r="Q29" s="1075">
        <v>9407</v>
      </c>
      <c r="R29" s="1076"/>
      <c r="S29" s="1076"/>
      <c r="T29" s="1076"/>
      <c r="U29" s="1076"/>
      <c r="V29" s="1076">
        <v>9116</v>
      </c>
      <c r="W29" s="1076"/>
      <c r="X29" s="1076"/>
      <c r="Y29" s="1076"/>
      <c r="Z29" s="1076"/>
      <c r="AA29" s="1076">
        <v>291</v>
      </c>
      <c r="AB29" s="1076"/>
      <c r="AC29" s="1076"/>
      <c r="AD29" s="1076"/>
      <c r="AE29" s="1077"/>
      <c r="AF29" s="1051">
        <v>291</v>
      </c>
      <c r="AG29" s="1052"/>
      <c r="AH29" s="1052"/>
      <c r="AI29" s="1052"/>
      <c r="AJ29" s="1053"/>
      <c r="AK29" s="1009">
        <v>1477</v>
      </c>
      <c r="AL29" s="1000"/>
      <c r="AM29" s="1000"/>
      <c r="AN29" s="1000"/>
      <c r="AO29" s="1000"/>
      <c r="AP29" s="1000" t="s">
        <v>490</v>
      </c>
      <c r="AQ29" s="1000"/>
      <c r="AR29" s="1000"/>
      <c r="AS29" s="1000"/>
      <c r="AT29" s="1000"/>
      <c r="AU29" s="1000" t="s">
        <v>490</v>
      </c>
      <c r="AV29" s="1000"/>
      <c r="AW29" s="1000"/>
      <c r="AX29" s="1000"/>
      <c r="AY29" s="1000"/>
      <c r="AZ29" s="1074" t="s">
        <v>490</v>
      </c>
      <c r="BA29" s="1074"/>
      <c r="BB29" s="1074"/>
      <c r="BC29" s="1074"/>
      <c r="BD29" s="1074"/>
      <c r="BE29" s="1064"/>
      <c r="BF29" s="1064"/>
      <c r="BG29" s="1064"/>
      <c r="BH29" s="1064"/>
      <c r="BI29" s="1065"/>
      <c r="BJ29" s="205"/>
      <c r="BK29" s="205"/>
      <c r="BL29" s="205"/>
      <c r="BM29" s="205"/>
      <c r="BN29" s="205"/>
      <c r="BO29" s="218"/>
      <c r="BP29" s="218"/>
      <c r="BQ29" s="215">
        <v>23</v>
      </c>
      <c r="BR29" s="216"/>
      <c r="BS29" s="1046"/>
      <c r="BT29" s="1047"/>
      <c r="BU29" s="1047"/>
      <c r="BV29" s="1047"/>
      <c r="BW29" s="1047"/>
      <c r="BX29" s="1047"/>
      <c r="BY29" s="1047"/>
      <c r="BZ29" s="1047"/>
      <c r="CA29" s="1047"/>
      <c r="CB29" s="1047"/>
      <c r="CC29" s="1047"/>
      <c r="CD29" s="1047"/>
      <c r="CE29" s="1047"/>
      <c r="CF29" s="1047"/>
      <c r="CG29" s="1048"/>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199"/>
    </row>
    <row r="30" spans="1:131" s="200" customFormat="1" ht="26.25" customHeight="1">
      <c r="A30" s="219">
        <v>3</v>
      </c>
      <c r="B30" s="1069" t="s">
        <v>385</v>
      </c>
      <c r="C30" s="1070"/>
      <c r="D30" s="1070"/>
      <c r="E30" s="1070"/>
      <c r="F30" s="1070"/>
      <c r="G30" s="1070"/>
      <c r="H30" s="1070"/>
      <c r="I30" s="1070"/>
      <c r="J30" s="1070"/>
      <c r="K30" s="1070"/>
      <c r="L30" s="1070"/>
      <c r="M30" s="1070"/>
      <c r="N30" s="1070"/>
      <c r="O30" s="1070"/>
      <c r="P30" s="1071"/>
      <c r="Q30" s="1075">
        <v>1531</v>
      </c>
      <c r="R30" s="1076"/>
      <c r="S30" s="1076"/>
      <c r="T30" s="1076"/>
      <c r="U30" s="1076"/>
      <c r="V30" s="1076">
        <v>1527</v>
      </c>
      <c r="W30" s="1076"/>
      <c r="X30" s="1076"/>
      <c r="Y30" s="1076"/>
      <c r="Z30" s="1076"/>
      <c r="AA30" s="1076">
        <v>4</v>
      </c>
      <c r="AB30" s="1076"/>
      <c r="AC30" s="1076"/>
      <c r="AD30" s="1076"/>
      <c r="AE30" s="1077"/>
      <c r="AF30" s="1051">
        <v>4</v>
      </c>
      <c r="AG30" s="1052"/>
      <c r="AH30" s="1052"/>
      <c r="AI30" s="1052"/>
      <c r="AJ30" s="1053"/>
      <c r="AK30" s="1009">
        <v>303</v>
      </c>
      <c r="AL30" s="1000"/>
      <c r="AM30" s="1000"/>
      <c r="AN30" s="1000"/>
      <c r="AO30" s="1000"/>
      <c r="AP30" s="1000" t="s">
        <v>490</v>
      </c>
      <c r="AQ30" s="1000"/>
      <c r="AR30" s="1000"/>
      <c r="AS30" s="1000"/>
      <c r="AT30" s="1000"/>
      <c r="AU30" s="1000" t="s">
        <v>490</v>
      </c>
      <c r="AV30" s="1000"/>
      <c r="AW30" s="1000"/>
      <c r="AX30" s="1000"/>
      <c r="AY30" s="1000"/>
      <c r="AZ30" s="1074" t="s">
        <v>490</v>
      </c>
      <c r="BA30" s="1074"/>
      <c r="BB30" s="1074"/>
      <c r="BC30" s="1074"/>
      <c r="BD30" s="1074"/>
      <c r="BE30" s="1064"/>
      <c r="BF30" s="1064"/>
      <c r="BG30" s="1064"/>
      <c r="BH30" s="1064"/>
      <c r="BI30" s="1065"/>
      <c r="BJ30" s="205"/>
      <c r="BK30" s="205"/>
      <c r="BL30" s="205"/>
      <c r="BM30" s="205"/>
      <c r="BN30" s="205"/>
      <c r="BO30" s="218"/>
      <c r="BP30" s="218"/>
      <c r="BQ30" s="215">
        <v>24</v>
      </c>
      <c r="BR30" s="216"/>
      <c r="BS30" s="1046"/>
      <c r="BT30" s="1047"/>
      <c r="BU30" s="1047"/>
      <c r="BV30" s="1047"/>
      <c r="BW30" s="1047"/>
      <c r="BX30" s="1047"/>
      <c r="BY30" s="1047"/>
      <c r="BZ30" s="1047"/>
      <c r="CA30" s="1047"/>
      <c r="CB30" s="1047"/>
      <c r="CC30" s="1047"/>
      <c r="CD30" s="1047"/>
      <c r="CE30" s="1047"/>
      <c r="CF30" s="1047"/>
      <c r="CG30" s="1048"/>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199"/>
    </row>
    <row r="31" spans="1:131" s="200" customFormat="1" ht="26.25" customHeight="1">
      <c r="A31" s="219">
        <v>4</v>
      </c>
      <c r="B31" s="1069" t="s">
        <v>386</v>
      </c>
      <c r="C31" s="1070"/>
      <c r="D31" s="1070"/>
      <c r="E31" s="1070"/>
      <c r="F31" s="1070"/>
      <c r="G31" s="1070"/>
      <c r="H31" s="1070"/>
      <c r="I31" s="1070"/>
      <c r="J31" s="1070"/>
      <c r="K31" s="1070"/>
      <c r="L31" s="1070"/>
      <c r="M31" s="1070"/>
      <c r="N31" s="1070"/>
      <c r="O31" s="1070"/>
      <c r="P31" s="1071"/>
      <c r="Q31" s="1075">
        <v>3973</v>
      </c>
      <c r="R31" s="1076"/>
      <c r="S31" s="1076"/>
      <c r="T31" s="1076"/>
      <c r="U31" s="1076"/>
      <c r="V31" s="1076">
        <v>3182</v>
      </c>
      <c r="W31" s="1076"/>
      <c r="X31" s="1076"/>
      <c r="Y31" s="1076"/>
      <c r="Z31" s="1076"/>
      <c r="AA31" s="1076">
        <v>791</v>
      </c>
      <c r="AB31" s="1076"/>
      <c r="AC31" s="1076"/>
      <c r="AD31" s="1076"/>
      <c r="AE31" s="1077"/>
      <c r="AF31" s="1051">
        <v>2447</v>
      </c>
      <c r="AG31" s="1052"/>
      <c r="AH31" s="1052"/>
      <c r="AI31" s="1052"/>
      <c r="AJ31" s="1053"/>
      <c r="AK31" s="1009" t="s">
        <v>555</v>
      </c>
      <c r="AL31" s="1000"/>
      <c r="AM31" s="1000"/>
      <c r="AN31" s="1000"/>
      <c r="AO31" s="1000"/>
      <c r="AP31" s="1000">
        <v>3118</v>
      </c>
      <c r="AQ31" s="1000"/>
      <c r="AR31" s="1000"/>
      <c r="AS31" s="1000"/>
      <c r="AT31" s="1000"/>
      <c r="AU31" s="1000" t="s">
        <v>555</v>
      </c>
      <c r="AV31" s="1000"/>
      <c r="AW31" s="1000"/>
      <c r="AX31" s="1000"/>
      <c r="AY31" s="1000"/>
      <c r="AZ31" s="1074"/>
      <c r="BA31" s="1074"/>
      <c r="BB31" s="1074"/>
      <c r="BC31" s="1074"/>
      <c r="BD31" s="1074"/>
      <c r="BE31" s="1064" t="s">
        <v>387</v>
      </c>
      <c r="BF31" s="1064"/>
      <c r="BG31" s="1064"/>
      <c r="BH31" s="1064"/>
      <c r="BI31" s="1065"/>
      <c r="BJ31" s="205"/>
      <c r="BK31" s="205"/>
      <c r="BL31" s="205"/>
      <c r="BM31" s="205"/>
      <c r="BN31" s="205"/>
      <c r="BO31" s="218"/>
      <c r="BP31" s="218"/>
      <c r="BQ31" s="215">
        <v>25</v>
      </c>
      <c r="BR31" s="216"/>
      <c r="BS31" s="1046"/>
      <c r="BT31" s="1047"/>
      <c r="BU31" s="1047"/>
      <c r="BV31" s="1047"/>
      <c r="BW31" s="1047"/>
      <c r="BX31" s="1047"/>
      <c r="BY31" s="1047"/>
      <c r="BZ31" s="1047"/>
      <c r="CA31" s="1047"/>
      <c r="CB31" s="1047"/>
      <c r="CC31" s="1047"/>
      <c r="CD31" s="1047"/>
      <c r="CE31" s="1047"/>
      <c r="CF31" s="1047"/>
      <c r="CG31" s="1048"/>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199"/>
    </row>
    <row r="32" spans="1:131" s="200" customFormat="1" ht="26.25" customHeight="1">
      <c r="A32" s="219">
        <v>5</v>
      </c>
      <c r="B32" s="1069" t="s">
        <v>388</v>
      </c>
      <c r="C32" s="1070"/>
      <c r="D32" s="1070"/>
      <c r="E32" s="1070"/>
      <c r="F32" s="1070"/>
      <c r="G32" s="1070"/>
      <c r="H32" s="1070"/>
      <c r="I32" s="1070"/>
      <c r="J32" s="1070"/>
      <c r="K32" s="1070"/>
      <c r="L32" s="1070"/>
      <c r="M32" s="1070"/>
      <c r="N32" s="1070"/>
      <c r="O32" s="1070"/>
      <c r="P32" s="1071"/>
      <c r="Q32" s="1075">
        <v>4118</v>
      </c>
      <c r="R32" s="1076"/>
      <c r="S32" s="1076"/>
      <c r="T32" s="1076"/>
      <c r="U32" s="1076"/>
      <c r="V32" s="1076">
        <v>3787</v>
      </c>
      <c r="W32" s="1076"/>
      <c r="X32" s="1076"/>
      <c r="Y32" s="1076"/>
      <c r="Z32" s="1076"/>
      <c r="AA32" s="1076">
        <v>330</v>
      </c>
      <c r="AB32" s="1076"/>
      <c r="AC32" s="1076"/>
      <c r="AD32" s="1076"/>
      <c r="AE32" s="1077"/>
      <c r="AF32" s="1051">
        <v>326</v>
      </c>
      <c r="AG32" s="1052"/>
      <c r="AH32" s="1052"/>
      <c r="AI32" s="1052"/>
      <c r="AJ32" s="1053"/>
      <c r="AK32" s="1009">
        <v>1635</v>
      </c>
      <c r="AL32" s="1000"/>
      <c r="AM32" s="1000"/>
      <c r="AN32" s="1000"/>
      <c r="AO32" s="1000"/>
      <c r="AP32" s="1000">
        <v>19387</v>
      </c>
      <c r="AQ32" s="1000"/>
      <c r="AR32" s="1000"/>
      <c r="AS32" s="1000"/>
      <c r="AT32" s="1000"/>
      <c r="AU32" s="1000">
        <v>19135</v>
      </c>
      <c r="AV32" s="1000"/>
      <c r="AW32" s="1000"/>
      <c r="AX32" s="1000"/>
      <c r="AY32" s="1000"/>
      <c r="AZ32" s="1074" t="s">
        <v>557</v>
      </c>
      <c r="BA32" s="1074"/>
      <c r="BB32" s="1074"/>
      <c r="BC32" s="1074"/>
      <c r="BD32" s="1074"/>
      <c r="BE32" s="1064" t="s">
        <v>389</v>
      </c>
      <c r="BF32" s="1064"/>
      <c r="BG32" s="1064"/>
      <c r="BH32" s="1064"/>
      <c r="BI32" s="1065"/>
      <c r="BJ32" s="205"/>
      <c r="BK32" s="205"/>
      <c r="BL32" s="205"/>
      <c r="BM32" s="205"/>
      <c r="BN32" s="205"/>
      <c r="BO32" s="218"/>
      <c r="BP32" s="218"/>
      <c r="BQ32" s="215">
        <v>26</v>
      </c>
      <c r="BR32" s="216"/>
      <c r="BS32" s="1046"/>
      <c r="BT32" s="1047"/>
      <c r="BU32" s="1047"/>
      <c r="BV32" s="1047"/>
      <c r="BW32" s="1047"/>
      <c r="BX32" s="1047"/>
      <c r="BY32" s="1047"/>
      <c r="BZ32" s="1047"/>
      <c r="CA32" s="1047"/>
      <c r="CB32" s="1047"/>
      <c r="CC32" s="1047"/>
      <c r="CD32" s="1047"/>
      <c r="CE32" s="1047"/>
      <c r="CF32" s="1047"/>
      <c r="CG32" s="1048"/>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199"/>
    </row>
    <row r="33" spans="1:131" s="200" customFormat="1" ht="26.25" customHeight="1">
      <c r="A33" s="219">
        <v>6</v>
      </c>
      <c r="B33" s="1069" t="s">
        <v>390</v>
      </c>
      <c r="C33" s="1070"/>
      <c r="D33" s="1070"/>
      <c r="E33" s="1070"/>
      <c r="F33" s="1070"/>
      <c r="G33" s="1070"/>
      <c r="H33" s="1070"/>
      <c r="I33" s="1070"/>
      <c r="J33" s="1070"/>
      <c r="K33" s="1070"/>
      <c r="L33" s="1070"/>
      <c r="M33" s="1070"/>
      <c r="N33" s="1070"/>
      <c r="O33" s="1070"/>
      <c r="P33" s="1071"/>
      <c r="Q33" s="1075">
        <v>747</v>
      </c>
      <c r="R33" s="1076"/>
      <c r="S33" s="1076"/>
      <c r="T33" s="1076"/>
      <c r="U33" s="1076"/>
      <c r="V33" s="1076">
        <v>729</v>
      </c>
      <c r="W33" s="1076"/>
      <c r="X33" s="1076"/>
      <c r="Y33" s="1076"/>
      <c r="Z33" s="1076"/>
      <c r="AA33" s="1076">
        <v>18</v>
      </c>
      <c r="AB33" s="1076"/>
      <c r="AC33" s="1076"/>
      <c r="AD33" s="1076"/>
      <c r="AE33" s="1077"/>
      <c r="AF33" s="1051">
        <v>15</v>
      </c>
      <c r="AG33" s="1052"/>
      <c r="AH33" s="1052"/>
      <c r="AI33" s="1052"/>
      <c r="AJ33" s="1053"/>
      <c r="AK33" s="1009">
        <v>358</v>
      </c>
      <c r="AL33" s="1000"/>
      <c r="AM33" s="1000"/>
      <c r="AN33" s="1000"/>
      <c r="AO33" s="1000"/>
      <c r="AP33" s="1000">
        <v>4660</v>
      </c>
      <c r="AQ33" s="1000"/>
      <c r="AR33" s="1000"/>
      <c r="AS33" s="1000"/>
      <c r="AT33" s="1000"/>
      <c r="AU33" s="1000">
        <v>4660</v>
      </c>
      <c r="AV33" s="1000"/>
      <c r="AW33" s="1000"/>
      <c r="AX33" s="1000"/>
      <c r="AY33" s="1000"/>
      <c r="AZ33" s="1074" t="s">
        <v>555</v>
      </c>
      <c r="BA33" s="1074"/>
      <c r="BB33" s="1074"/>
      <c r="BC33" s="1074"/>
      <c r="BD33" s="1074"/>
      <c r="BE33" s="1064" t="s">
        <v>389</v>
      </c>
      <c r="BF33" s="1064"/>
      <c r="BG33" s="1064"/>
      <c r="BH33" s="1064"/>
      <c r="BI33" s="1065"/>
      <c r="BJ33" s="205"/>
      <c r="BK33" s="205"/>
      <c r="BL33" s="205"/>
      <c r="BM33" s="205"/>
      <c r="BN33" s="205"/>
      <c r="BO33" s="218"/>
      <c r="BP33" s="218"/>
      <c r="BQ33" s="215">
        <v>27</v>
      </c>
      <c r="BR33" s="216"/>
      <c r="BS33" s="1046"/>
      <c r="BT33" s="1047"/>
      <c r="BU33" s="1047"/>
      <c r="BV33" s="1047"/>
      <c r="BW33" s="1047"/>
      <c r="BX33" s="1047"/>
      <c r="BY33" s="1047"/>
      <c r="BZ33" s="1047"/>
      <c r="CA33" s="1047"/>
      <c r="CB33" s="1047"/>
      <c r="CC33" s="1047"/>
      <c r="CD33" s="1047"/>
      <c r="CE33" s="1047"/>
      <c r="CF33" s="1047"/>
      <c r="CG33" s="1048"/>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199"/>
    </row>
    <row r="34" spans="1:131" s="200" customFormat="1" ht="26.25" customHeight="1">
      <c r="A34" s="219">
        <v>7</v>
      </c>
      <c r="B34" s="1069" t="s">
        <v>391</v>
      </c>
      <c r="C34" s="1070"/>
      <c r="D34" s="1070"/>
      <c r="E34" s="1070"/>
      <c r="F34" s="1070"/>
      <c r="G34" s="1070"/>
      <c r="H34" s="1070"/>
      <c r="I34" s="1070"/>
      <c r="J34" s="1070"/>
      <c r="K34" s="1070"/>
      <c r="L34" s="1070"/>
      <c r="M34" s="1070"/>
      <c r="N34" s="1070"/>
      <c r="O34" s="1070"/>
      <c r="P34" s="1071"/>
      <c r="Q34" s="1075">
        <v>144</v>
      </c>
      <c r="R34" s="1076"/>
      <c r="S34" s="1076"/>
      <c r="T34" s="1076"/>
      <c r="U34" s="1076"/>
      <c r="V34" s="1076">
        <v>144</v>
      </c>
      <c r="W34" s="1076"/>
      <c r="X34" s="1076"/>
      <c r="Y34" s="1076"/>
      <c r="Z34" s="1076"/>
      <c r="AA34" s="1076" t="s">
        <v>555</v>
      </c>
      <c r="AB34" s="1076"/>
      <c r="AC34" s="1076"/>
      <c r="AD34" s="1076"/>
      <c r="AE34" s="1077"/>
      <c r="AF34" s="1051">
        <v>43</v>
      </c>
      <c r="AG34" s="1052"/>
      <c r="AH34" s="1052"/>
      <c r="AI34" s="1052"/>
      <c r="AJ34" s="1053"/>
      <c r="AK34" s="1009">
        <v>90</v>
      </c>
      <c r="AL34" s="1000"/>
      <c r="AM34" s="1000"/>
      <c r="AN34" s="1000"/>
      <c r="AO34" s="1000"/>
      <c r="AP34" s="1000" t="s">
        <v>565</v>
      </c>
      <c r="AQ34" s="1000"/>
      <c r="AR34" s="1000"/>
      <c r="AS34" s="1000"/>
      <c r="AT34" s="1000"/>
      <c r="AU34" s="1000" t="s">
        <v>564</v>
      </c>
      <c r="AV34" s="1000"/>
      <c r="AW34" s="1000"/>
      <c r="AX34" s="1000"/>
      <c r="AY34" s="1000"/>
      <c r="AZ34" s="1074" t="s">
        <v>555</v>
      </c>
      <c r="BA34" s="1074"/>
      <c r="BB34" s="1074"/>
      <c r="BC34" s="1074"/>
      <c r="BD34" s="1074"/>
      <c r="BE34" s="1064" t="s">
        <v>389</v>
      </c>
      <c r="BF34" s="1064"/>
      <c r="BG34" s="1064"/>
      <c r="BH34" s="1064"/>
      <c r="BI34" s="1065"/>
      <c r="BJ34" s="205"/>
      <c r="BK34" s="205"/>
      <c r="BL34" s="205"/>
      <c r="BM34" s="205"/>
      <c r="BN34" s="205"/>
      <c r="BO34" s="218"/>
      <c r="BP34" s="218"/>
      <c r="BQ34" s="215">
        <v>28</v>
      </c>
      <c r="BR34" s="216"/>
      <c r="BS34" s="1046"/>
      <c r="BT34" s="1047"/>
      <c r="BU34" s="1047"/>
      <c r="BV34" s="1047"/>
      <c r="BW34" s="1047"/>
      <c r="BX34" s="1047"/>
      <c r="BY34" s="1047"/>
      <c r="BZ34" s="1047"/>
      <c r="CA34" s="1047"/>
      <c r="CB34" s="1047"/>
      <c r="CC34" s="1047"/>
      <c r="CD34" s="1047"/>
      <c r="CE34" s="1047"/>
      <c r="CF34" s="1047"/>
      <c r="CG34" s="1048"/>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199"/>
    </row>
    <row r="35" spans="1:131" s="200" customFormat="1" ht="26.25" customHeight="1">
      <c r="A35" s="219">
        <v>8</v>
      </c>
      <c r="B35" s="1069"/>
      <c r="C35" s="1070"/>
      <c r="D35" s="1070"/>
      <c r="E35" s="1070"/>
      <c r="F35" s="1070"/>
      <c r="G35" s="1070"/>
      <c r="H35" s="1070"/>
      <c r="I35" s="1070"/>
      <c r="J35" s="1070"/>
      <c r="K35" s="1070"/>
      <c r="L35" s="1070"/>
      <c r="M35" s="1070"/>
      <c r="N35" s="1070"/>
      <c r="O35" s="1070"/>
      <c r="P35" s="1071"/>
      <c r="Q35" s="1075"/>
      <c r="R35" s="1076"/>
      <c r="S35" s="1076"/>
      <c r="T35" s="1076"/>
      <c r="U35" s="1076"/>
      <c r="V35" s="1076"/>
      <c r="W35" s="1076"/>
      <c r="X35" s="1076"/>
      <c r="Y35" s="1076"/>
      <c r="Z35" s="1076"/>
      <c r="AA35" s="1076"/>
      <c r="AB35" s="1076"/>
      <c r="AC35" s="1076"/>
      <c r="AD35" s="1076"/>
      <c r="AE35" s="1077"/>
      <c r="AF35" s="1051"/>
      <c r="AG35" s="1052"/>
      <c r="AH35" s="1052"/>
      <c r="AI35" s="1052"/>
      <c r="AJ35" s="1053"/>
      <c r="AK35" s="1009"/>
      <c r="AL35" s="1000"/>
      <c r="AM35" s="1000"/>
      <c r="AN35" s="1000"/>
      <c r="AO35" s="1000"/>
      <c r="AP35" s="1000"/>
      <c r="AQ35" s="1000"/>
      <c r="AR35" s="1000"/>
      <c r="AS35" s="1000"/>
      <c r="AT35" s="1000"/>
      <c r="AU35" s="1000"/>
      <c r="AV35" s="1000"/>
      <c r="AW35" s="1000"/>
      <c r="AX35" s="1000"/>
      <c r="AY35" s="1000"/>
      <c r="AZ35" s="1074"/>
      <c r="BA35" s="1074"/>
      <c r="BB35" s="1074"/>
      <c r="BC35" s="1074"/>
      <c r="BD35" s="1074"/>
      <c r="BE35" s="1064"/>
      <c r="BF35" s="1064"/>
      <c r="BG35" s="1064"/>
      <c r="BH35" s="1064"/>
      <c r="BI35" s="1065"/>
      <c r="BJ35" s="205"/>
      <c r="BK35" s="205"/>
      <c r="BL35" s="205"/>
      <c r="BM35" s="205"/>
      <c r="BN35" s="205"/>
      <c r="BO35" s="218"/>
      <c r="BP35" s="218"/>
      <c r="BQ35" s="215">
        <v>29</v>
      </c>
      <c r="BR35" s="216"/>
      <c r="BS35" s="1046"/>
      <c r="BT35" s="1047"/>
      <c r="BU35" s="1047"/>
      <c r="BV35" s="1047"/>
      <c r="BW35" s="1047"/>
      <c r="BX35" s="1047"/>
      <c r="BY35" s="1047"/>
      <c r="BZ35" s="1047"/>
      <c r="CA35" s="1047"/>
      <c r="CB35" s="1047"/>
      <c r="CC35" s="1047"/>
      <c r="CD35" s="1047"/>
      <c r="CE35" s="1047"/>
      <c r="CF35" s="1047"/>
      <c r="CG35" s="1048"/>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199"/>
    </row>
    <row r="36" spans="1:131" s="200" customFormat="1" ht="26.25" customHeight="1">
      <c r="A36" s="219">
        <v>9</v>
      </c>
      <c r="B36" s="1069"/>
      <c r="C36" s="1070"/>
      <c r="D36" s="1070"/>
      <c r="E36" s="1070"/>
      <c r="F36" s="1070"/>
      <c r="G36" s="1070"/>
      <c r="H36" s="1070"/>
      <c r="I36" s="1070"/>
      <c r="J36" s="1070"/>
      <c r="K36" s="1070"/>
      <c r="L36" s="1070"/>
      <c r="M36" s="1070"/>
      <c r="N36" s="1070"/>
      <c r="O36" s="1070"/>
      <c r="P36" s="1071"/>
      <c r="Q36" s="1075"/>
      <c r="R36" s="1076"/>
      <c r="S36" s="1076"/>
      <c r="T36" s="1076"/>
      <c r="U36" s="1076"/>
      <c r="V36" s="1076"/>
      <c r="W36" s="1076"/>
      <c r="X36" s="1076"/>
      <c r="Y36" s="1076"/>
      <c r="Z36" s="1076"/>
      <c r="AA36" s="1076"/>
      <c r="AB36" s="1076"/>
      <c r="AC36" s="1076"/>
      <c r="AD36" s="1076"/>
      <c r="AE36" s="1077"/>
      <c r="AF36" s="1051"/>
      <c r="AG36" s="1052"/>
      <c r="AH36" s="1052"/>
      <c r="AI36" s="1052"/>
      <c r="AJ36" s="1053"/>
      <c r="AK36" s="1009"/>
      <c r="AL36" s="1000"/>
      <c r="AM36" s="1000"/>
      <c r="AN36" s="1000"/>
      <c r="AO36" s="1000"/>
      <c r="AP36" s="1000"/>
      <c r="AQ36" s="1000"/>
      <c r="AR36" s="1000"/>
      <c r="AS36" s="1000"/>
      <c r="AT36" s="1000"/>
      <c r="AU36" s="1000"/>
      <c r="AV36" s="1000"/>
      <c r="AW36" s="1000"/>
      <c r="AX36" s="1000"/>
      <c r="AY36" s="1000"/>
      <c r="AZ36" s="1074"/>
      <c r="BA36" s="1074"/>
      <c r="BB36" s="1074"/>
      <c r="BC36" s="1074"/>
      <c r="BD36" s="1074"/>
      <c r="BE36" s="1064"/>
      <c r="BF36" s="1064"/>
      <c r="BG36" s="1064"/>
      <c r="BH36" s="1064"/>
      <c r="BI36" s="1065"/>
      <c r="BJ36" s="205"/>
      <c r="BK36" s="205"/>
      <c r="BL36" s="205"/>
      <c r="BM36" s="205"/>
      <c r="BN36" s="205"/>
      <c r="BO36" s="218"/>
      <c r="BP36" s="218"/>
      <c r="BQ36" s="215">
        <v>30</v>
      </c>
      <c r="BR36" s="216"/>
      <c r="BS36" s="1046"/>
      <c r="BT36" s="1047"/>
      <c r="BU36" s="1047"/>
      <c r="BV36" s="1047"/>
      <c r="BW36" s="1047"/>
      <c r="BX36" s="1047"/>
      <c r="BY36" s="1047"/>
      <c r="BZ36" s="1047"/>
      <c r="CA36" s="1047"/>
      <c r="CB36" s="1047"/>
      <c r="CC36" s="1047"/>
      <c r="CD36" s="1047"/>
      <c r="CE36" s="1047"/>
      <c r="CF36" s="1047"/>
      <c r="CG36" s="1048"/>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199"/>
    </row>
    <row r="37" spans="1:131" s="200" customFormat="1" ht="26.25" customHeight="1">
      <c r="A37" s="219">
        <v>10</v>
      </c>
      <c r="B37" s="1069"/>
      <c r="C37" s="1070"/>
      <c r="D37" s="1070"/>
      <c r="E37" s="1070"/>
      <c r="F37" s="1070"/>
      <c r="G37" s="1070"/>
      <c r="H37" s="1070"/>
      <c r="I37" s="1070"/>
      <c r="J37" s="1070"/>
      <c r="K37" s="1070"/>
      <c r="L37" s="1070"/>
      <c r="M37" s="1070"/>
      <c r="N37" s="1070"/>
      <c r="O37" s="1070"/>
      <c r="P37" s="1071"/>
      <c r="Q37" s="1075"/>
      <c r="R37" s="1076"/>
      <c r="S37" s="1076"/>
      <c r="T37" s="1076"/>
      <c r="U37" s="1076"/>
      <c r="V37" s="1076"/>
      <c r="W37" s="1076"/>
      <c r="X37" s="1076"/>
      <c r="Y37" s="1076"/>
      <c r="Z37" s="1076"/>
      <c r="AA37" s="1076"/>
      <c r="AB37" s="1076"/>
      <c r="AC37" s="1076"/>
      <c r="AD37" s="1076"/>
      <c r="AE37" s="1077"/>
      <c r="AF37" s="1051"/>
      <c r="AG37" s="1052"/>
      <c r="AH37" s="1052"/>
      <c r="AI37" s="1052"/>
      <c r="AJ37" s="1053"/>
      <c r="AK37" s="1009"/>
      <c r="AL37" s="1000"/>
      <c r="AM37" s="1000"/>
      <c r="AN37" s="1000"/>
      <c r="AO37" s="1000"/>
      <c r="AP37" s="1000"/>
      <c r="AQ37" s="1000"/>
      <c r="AR37" s="1000"/>
      <c r="AS37" s="1000"/>
      <c r="AT37" s="1000"/>
      <c r="AU37" s="1000"/>
      <c r="AV37" s="1000"/>
      <c r="AW37" s="1000"/>
      <c r="AX37" s="1000"/>
      <c r="AY37" s="1000"/>
      <c r="AZ37" s="1074"/>
      <c r="BA37" s="1074"/>
      <c r="BB37" s="1074"/>
      <c r="BC37" s="1074"/>
      <c r="BD37" s="1074"/>
      <c r="BE37" s="1064"/>
      <c r="BF37" s="1064"/>
      <c r="BG37" s="1064"/>
      <c r="BH37" s="1064"/>
      <c r="BI37" s="1065"/>
      <c r="BJ37" s="205"/>
      <c r="BK37" s="205"/>
      <c r="BL37" s="205"/>
      <c r="BM37" s="205"/>
      <c r="BN37" s="205"/>
      <c r="BO37" s="218"/>
      <c r="BP37" s="218"/>
      <c r="BQ37" s="215">
        <v>31</v>
      </c>
      <c r="BR37" s="216"/>
      <c r="BS37" s="1046"/>
      <c r="BT37" s="1047"/>
      <c r="BU37" s="1047"/>
      <c r="BV37" s="1047"/>
      <c r="BW37" s="1047"/>
      <c r="BX37" s="1047"/>
      <c r="BY37" s="1047"/>
      <c r="BZ37" s="1047"/>
      <c r="CA37" s="1047"/>
      <c r="CB37" s="1047"/>
      <c r="CC37" s="1047"/>
      <c r="CD37" s="1047"/>
      <c r="CE37" s="1047"/>
      <c r="CF37" s="1047"/>
      <c r="CG37" s="1048"/>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199"/>
    </row>
    <row r="38" spans="1:131" s="200" customFormat="1" ht="26.25" customHeight="1">
      <c r="A38" s="219">
        <v>11</v>
      </c>
      <c r="B38" s="1069"/>
      <c r="C38" s="1070"/>
      <c r="D38" s="1070"/>
      <c r="E38" s="1070"/>
      <c r="F38" s="1070"/>
      <c r="G38" s="1070"/>
      <c r="H38" s="1070"/>
      <c r="I38" s="1070"/>
      <c r="J38" s="1070"/>
      <c r="K38" s="1070"/>
      <c r="L38" s="1070"/>
      <c r="M38" s="1070"/>
      <c r="N38" s="1070"/>
      <c r="O38" s="1070"/>
      <c r="P38" s="1071"/>
      <c r="Q38" s="1075"/>
      <c r="R38" s="1076"/>
      <c r="S38" s="1076"/>
      <c r="T38" s="1076"/>
      <c r="U38" s="1076"/>
      <c r="V38" s="1076"/>
      <c r="W38" s="1076"/>
      <c r="X38" s="1076"/>
      <c r="Y38" s="1076"/>
      <c r="Z38" s="1076"/>
      <c r="AA38" s="1076"/>
      <c r="AB38" s="1076"/>
      <c r="AC38" s="1076"/>
      <c r="AD38" s="1076"/>
      <c r="AE38" s="1077"/>
      <c r="AF38" s="1051"/>
      <c r="AG38" s="1052"/>
      <c r="AH38" s="1052"/>
      <c r="AI38" s="1052"/>
      <c r="AJ38" s="1053"/>
      <c r="AK38" s="1009"/>
      <c r="AL38" s="1000"/>
      <c r="AM38" s="1000"/>
      <c r="AN38" s="1000"/>
      <c r="AO38" s="1000"/>
      <c r="AP38" s="1000"/>
      <c r="AQ38" s="1000"/>
      <c r="AR38" s="1000"/>
      <c r="AS38" s="1000"/>
      <c r="AT38" s="1000"/>
      <c r="AU38" s="1000"/>
      <c r="AV38" s="1000"/>
      <c r="AW38" s="1000"/>
      <c r="AX38" s="1000"/>
      <c r="AY38" s="1000"/>
      <c r="AZ38" s="1074"/>
      <c r="BA38" s="1074"/>
      <c r="BB38" s="1074"/>
      <c r="BC38" s="1074"/>
      <c r="BD38" s="1074"/>
      <c r="BE38" s="1064"/>
      <c r="BF38" s="1064"/>
      <c r="BG38" s="1064"/>
      <c r="BH38" s="1064"/>
      <c r="BI38" s="1065"/>
      <c r="BJ38" s="205"/>
      <c r="BK38" s="205"/>
      <c r="BL38" s="205"/>
      <c r="BM38" s="205"/>
      <c r="BN38" s="205"/>
      <c r="BO38" s="218"/>
      <c r="BP38" s="218"/>
      <c r="BQ38" s="215">
        <v>32</v>
      </c>
      <c r="BR38" s="216"/>
      <c r="BS38" s="1046"/>
      <c r="BT38" s="1047"/>
      <c r="BU38" s="1047"/>
      <c r="BV38" s="1047"/>
      <c r="BW38" s="1047"/>
      <c r="BX38" s="1047"/>
      <c r="BY38" s="1047"/>
      <c r="BZ38" s="1047"/>
      <c r="CA38" s="1047"/>
      <c r="CB38" s="1047"/>
      <c r="CC38" s="1047"/>
      <c r="CD38" s="1047"/>
      <c r="CE38" s="1047"/>
      <c r="CF38" s="1047"/>
      <c r="CG38" s="1048"/>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199"/>
    </row>
    <row r="39" spans="1:131" s="200" customFormat="1" ht="26.25" customHeight="1">
      <c r="A39" s="219">
        <v>12</v>
      </c>
      <c r="B39" s="1069"/>
      <c r="C39" s="1070"/>
      <c r="D39" s="1070"/>
      <c r="E39" s="1070"/>
      <c r="F39" s="1070"/>
      <c r="G39" s="1070"/>
      <c r="H39" s="1070"/>
      <c r="I39" s="1070"/>
      <c r="J39" s="1070"/>
      <c r="K39" s="1070"/>
      <c r="L39" s="1070"/>
      <c r="M39" s="1070"/>
      <c r="N39" s="1070"/>
      <c r="O39" s="1070"/>
      <c r="P39" s="1071"/>
      <c r="Q39" s="1075"/>
      <c r="R39" s="1076"/>
      <c r="S39" s="1076"/>
      <c r="T39" s="1076"/>
      <c r="U39" s="1076"/>
      <c r="V39" s="1076"/>
      <c r="W39" s="1076"/>
      <c r="X39" s="1076"/>
      <c r="Y39" s="1076"/>
      <c r="Z39" s="1076"/>
      <c r="AA39" s="1076"/>
      <c r="AB39" s="1076"/>
      <c r="AC39" s="1076"/>
      <c r="AD39" s="1076"/>
      <c r="AE39" s="1077"/>
      <c r="AF39" s="1051"/>
      <c r="AG39" s="1052"/>
      <c r="AH39" s="1052"/>
      <c r="AI39" s="1052"/>
      <c r="AJ39" s="1053"/>
      <c r="AK39" s="1009"/>
      <c r="AL39" s="1000"/>
      <c r="AM39" s="1000"/>
      <c r="AN39" s="1000"/>
      <c r="AO39" s="1000"/>
      <c r="AP39" s="1000"/>
      <c r="AQ39" s="1000"/>
      <c r="AR39" s="1000"/>
      <c r="AS39" s="1000"/>
      <c r="AT39" s="1000"/>
      <c r="AU39" s="1000"/>
      <c r="AV39" s="1000"/>
      <c r="AW39" s="1000"/>
      <c r="AX39" s="1000"/>
      <c r="AY39" s="1000"/>
      <c r="AZ39" s="1074"/>
      <c r="BA39" s="1074"/>
      <c r="BB39" s="1074"/>
      <c r="BC39" s="1074"/>
      <c r="BD39" s="1074"/>
      <c r="BE39" s="1064"/>
      <c r="BF39" s="1064"/>
      <c r="BG39" s="1064"/>
      <c r="BH39" s="1064"/>
      <c r="BI39" s="1065"/>
      <c r="BJ39" s="205"/>
      <c r="BK39" s="205"/>
      <c r="BL39" s="205"/>
      <c r="BM39" s="205"/>
      <c r="BN39" s="205"/>
      <c r="BO39" s="218"/>
      <c r="BP39" s="218"/>
      <c r="BQ39" s="215">
        <v>33</v>
      </c>
      <c r="BR39" s="216"/>
      <c r="BS39" s="1046"/>
      <c r="BT39" s="1047"/>
      <c r="BU39" s="1047"/>
      <c r="BV39" s="1047"/>
      <c r="BW39" s="1047"/>
      <c r="BX39" s="1047"/>
      <c r="BY39" s="1047"/>
      <c r="BZ39" s="1047"/>
      <c r="CA39" s="1047"/>
      <c r="CB39" s="1047"/>
      <c r="CC39" s="1047"/>
      <c r="CD39" s="1047"/>
      <c r="CE39" s="1047"/>
      <c r="CF39" s="1047"/>
      <c r="CG39" s="1048"/>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199"/>
    </row>
    <row r="40" spans="1:131" s="200" customFormat="1" ht="26.25" customHeight="1">
      <c r="A40" s="214">
        <v>13</v>
      </c>
      <c r="B40" s="1069"/>
      <c r="C40" s="1070"/>
      <c r="D40" s="1070"/>
      <c r="E40" s="1070"/>
      <c r="F40" s="1070"/>
      <c r="G40" s="1070"/>
      <c r="H40" s="1070"/>
      <c r="I40" s="1070"/>
      <c r="J40" s="1070"/>
      <c r="K40" s="1070"/>
      <c r="L40" s="1070"/>
      <c r="M40" s="1070"/>
      <c r="N40" s="1070"/>
      <c r="O40" s="1070"/>
      <c r="P40" s="1071"/>
      <c r="Q40" s="1075"/>
      <c r="R40" s="1076"/>
      <c r="S40" s="1076"/>
      <c r="T40" s="1076"/>
      <c r="U40" s="1076"/>
      <c r="V40" s="1076"/>
      <c r="W40" s="1076"/>
      <c r="X40" s="1076"/>
      <c r="Y40" s="1076"/>
      <c r="Z40" s="1076"/>
      <c r="AA40" s="1076"/>
      <c r="AB40" s="1076"/>
      <c r="AC40" s="1076"/>
      <c r="AD40" s="1076"/>
      <c r="AE40" s="1077"/>
      <c r="AF40" s="1051"/>
      <c r="AG40" s="1052"/>
      <c r="AH40" s="1052"/>
      <c r="AI40" s="1052"/>
      <c r="AJ40" s="1053"/>
      <c r="AK40" s="1009"/>
      <c r="AL40" s="1000"/>
      <c r="AM40" s="1000"/>
      <c r="AN40" s="1000"/>
      <c r="AO40" s="1000"/>
      <c r="AP40" s="1000"/>
      <c r="AQ40" s="1000"/>
      <c r="AR40" s="1000"/>
      <c r="AS40" s="1000"/>
      <c r="AT40" s="1000"/>
      <c r="AU40" s="1000"/>
      <c r="AV40" s="1000"/>
      <c r="AW40" s="1000"/>
      <c r="AX40" s="1000"/>
      <c r="AY40" s="1000"/>
      <c r="AZ40" s="1074"/>
      <c r="BA40" s="1074"/>
      <c r="BB40" s="1074"/>
      <c r="BC40" s="1074"/>
      <c r="BD40" s="1074"/>
      <c r="BE40" s="1064"/>
      <c r="BF40" s="1064"/>
      <c r="BG40" s="1064"/>
      <c r="BH40" s="1064"/>
      <c r="BI40" s="1065"/>
      <c r="BJ40" s="205"/>
      <c r="BK40" s="205"/>
      <c r="BL40" s="205"/>
      <c r="BM40" s="205"/>
      <c r="BN40" s="205"/>
      <c r="BO40" s="218"/>
      <c r="BP40" s="218"/>
      <c r="BQ40" s="215">
        <v>34</v>
      </c>
      <c r="BR40" s="216"/>
      <c r="BS40" s="1046"/>
      <c r="BT40" s="1047"/>
      <c r="BU40" s="1047"/>
      <c r="BV40" s="1047"/>
      <c r="BW40" s="1047"/>
      <c r="BX40" s="1047"/>
      <c r="BY40" s="1047"/>
      <c r="BZ40" s="1047"/>
      <c r="CA40" s="1047"/>
      <c r="CB40" s="1047"/>
      <c r="CC40" s="1047"/>
      <c r="CD40" s="1047"/>
      <c r="CE40" s="1047"/>
      <c r="CF40" s="1047"/>
      <c r="CG40" s="1048"/>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199"/>
    </row>
    <row r="41" spans="1:131" s="200" customFormat="1" ht="26.25" customHeight="1">
      <c r="A41" s="214">
        <v>14</v>
      </c>
      <c r="B41" s="1069"/>
      <c r="C41" s="1070"/>
      <c r="D41" s="1070"/>
      <c r="E41" s="1070"/>
      <c r="F41" s="1070"/>
      <c r="G41" s="1070"/>
      <c r="H41" s="1070"/>
      <c r="I41" s="1070"/>
      <c r="J41" s="1070"/>
      <c r="K41" s="1070"/>
      <c r="L41" s="1070"/>
      <c r="M41" s="1070"/>
      <c r="N41" s="1070"/>
      <c r="O41" s="1070"/>
      <c r="P41" s="1071"/>
      <c r="Q41" s="1075"/>
      <c r="R41" s="1076"/>
      <c r="S41" s="1076"/>
      <c r="T41" s="1076"/>
      <c r="U41" s="1076"/>
      <c r="V41" s="1076"/>
      <c r="W41" s="1076"/>
      <c r="X41" s="1076"/>
      <c r="Y41" s="1076"/>
      <c r="Z41" s="1076"/>
      <c r="AA41" s="1076"/>
      <c r="AB41" s="1076"/>
      <c r="AC41" s="1076"/>
      <c r="AD41" s="1076"/>
      <c r="AE41" s="1077"/>
      <c r="AF41" s="1051"/>
      <c r="AG41" s="1052"/>
      <c r="AH41" s="1052"/>
      <c r="AI41" s="1052"/>
      <c r="AJ41" s="1053"/>
      <c r="AK41" s="1009"/>
      <c r="AL41" s="1000"/>
      <c r="AM41" s="1000"/>
      <c r="AN41" s="1000"/>
      <c r="AO41" s="1000"/>
      <c r="AP41" s="1000"/>
      <c r="AQ41" s="1000"/>
      <c r="AR41" s="1000"/>
      <c r="AS41" s="1000"/>
      <c r="AT41" s="1000"/>
      <c r="AU41" s="1000"/>
      <c r="AV41" s="1000"/>
      <c r="AW41" s="1000"/>
      <c r="AX41" s="1000"/>
      <c r="AY41" s="1000"/>
      <c r="AZ41" s="1074"/>
      <c r="BA41" s="1074"/>
      <c r="BB41" s="1074"/>
      <c r="BC41" s="1074"/>
      <c r="BD41" s="1074"/>
      <c r="BE41" s="1064"/>
      <c r="BF41" s="1064"/>
      <c r="BG41" s="1064"/>
      <c r="BH41" s="1064"/>
      <c r="BI41" s="1065"/>
      <c r="BJ41" s="205"/>
      <c r="BK41" s="205"/>
      <c r="BL41" s="205"/>
      <c r="BM41" s="205"/>
      <c r="BN41" s="205"/>
      <c r="BO41" s="218"/>
      <c r="BP41" s="218"/>
      <c r="BQ41" s="215">
        <v>35</v>
      </c>
      <c r="BR41" s="216"/>
      <c r="BS41" s="1046"/>
      <c r="BT41" s="1047"/>
      <c r="BU41" s="1047"/>
      <c r="BV41" s="1047"/>
      <c r="BW41" s="1047"/>
      <c r="BX41" s="1047"/>
      <c r="BY41" s="1047"/>
      <c r="BZ41" s="1047"/>
      <c r="CA41" s="1047"/>
      <c r="CB41" s="1047"/>
      <c r="CC41" s="1047"/>
      <c r="CD41" s="1047"/>
      <c r="CE41" s="1047"/>
      <c r="CF41" s="1047"/>
      <c r="CG41" s="1048"/>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199"/>
    </row>
    <row r="42" spans="1:131" s="200" customFormat="1" ht="26.25" customHeight="1">
      <c r="A42" s="214">
        <v>15</v>
      </c>
      <c r="B42" s="1069"/>
      <c r="C42" s="1070"/>
      <c r="D42" s="1070"/>
      <c r="E42" s="1070"/>
      <c r="F42" s="1070"/>
      <c r="G42" s="1070"/>
      <c r="H42" s="1070"/>
      <c r="I42" s="1070"/>
      <c r="J42" s="1070"/>
      <c r="K42" s="1070"/>
      <c r="L42" s="1070"/>
      <c r="M42" s="1070"/>
      <c r="N42" s="1070"/>
      <c r="O42" s="1070"/>
      <c r="P42" s="1071"/>
      <c r="Q42" s="1075"/>
      <c r="R42" s="1076"/>
      <c r="S42" s="1076"/>
      <c r="T42" s="1076"/>
      <c r="U42" s="1076"/>
      <c r="V42" s="1076"/>
      <c r="W42" s="1076"/>
      <c r="X42" s="1076"/>
      <c r="Y42" s="1076"/>
      <c r="Z42" s="1076"/>
      <c r="AA42" s="1076"/>
      <c r="AB42" s="1076"/>
      <c r="AC42" s="1076"/>
      <c r="AD42" s="1076"/>
      <c r="AE42" s="1077"/>
      <c r="AF42" s="1051"/>
      <c r="AG42" s="1052"/>
      <c r="AH42" s="1052"/>
      <c r="AI42" s="1052"/>
      <c r="AJ42" s="1053"/>
      <c r="AK42" s="1009"/>
      <c r="AL42" s="1000"/>
      <c r="AM42" s="1000"/>
      <c r="AN42" s="1000"/>
      <c r="AO42" s="1000"/>
      <c r="AP42" s="1000"/>
      <c r="AQ42" s="1000"/>
      <c r="AR42" s="1000"/>
      <c r="AS42" s="1000"/>
      <c r="AT42" s="1000"/>
      <c r="AU42" s="1000"/>
      <c r="AV42" s="1000"/>
      <c r="AW42" s="1000"/>
      <c r="AX42" s="1000"/>
      <c r="AY42" s="1000"/>
      <c r="AZ42" s="1074"/>
      <c r="BA42" s="1074"/>
      <c r="BB42" s="1074"/>
      <c r="BC42" s="1074"/>
      <c r="BD42" s="1074"/>
      <c r="BE42" s="1064"/>
      <c r="BF42" s="1064"/>
      <c r="BG42" s="1064"/>
      <c r="BH42" s="1064"/>
      <c r="BI42" s="1065"/>
      <c r="BJ42" s="205"/>
      <c r="BK42" s="205"/>
      <c r="BL42" s="205"/>
      <c r="BM42" s="205"/>
      <c r="BN42" s="205"/>
      <c r="BO42" s="218"/>
      <c r="BP42" s="218"/>
      <c r="BQ42" s="215">
        <v>36</v>
      </c>
      <c r="BR42" s="216"/>
      <c r="BS42" s="1046"/>
      <c r="BT42" s="1047"/>
      <c r="BU42" s="1047"/>
      <c r="BV42" s="1047"/>
      <c r="BW42" s="1047"/>
      <c r="BX42" s="1047"/>
      <c r="BY42" s="1047"/>
      <c r="BZ42" s="1047"/>
      <c r="CA42" s="1047"/>
      <c r="CB42" s="1047"/>
      <c r="CC42" s="1047"/>
      <c r="CD42" s="1047"/>
      <c r="CE42" s="1047"/>
      <c r="CF42" s="1047"/>
      <c r="CG42" s="1048"/>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199"/>
    </row>
    <row r="43" spans="1:131" s="200" customFormat="1" ht="26.25" customHeight="1">
      <c r="A43" s="214">
        <v>16</v>
      </c>
      <c r="B43" s="1069"/>
      <c r="C43" s="1070"/>
      <c r="D43" s="1070"/>
      <c r="E43" s="1070"/>
      <c r="F43" s="1070"/>
      <c r="G43" s="1070"/>
      <c r="H43" s="1070"/>
      <c r="I43" s="1070"/>
      <c r="J43" s="1070"/>
      <c r="K43" s="1070"/>
      <c r="L43" s="1070"/>
      <c r="M43" s="1070"/>
      <c r="N43" s="1070"/>
      <c r="O43" s="1070"/>
      <c r="P43" s="1071"/>
      <c r="Q43" s="1075"/>
      <c r="R43" s="1076"/>
      <c r="S43" s="1076"/>
      <c r="T43" s="1076"/>
      <c r="U43" s="1076"/>
      <c r="V43" s="1076"/>
      <c r="W43" s="1076"/>
      <c r="X43" s="1076"/>
      <c r="Y43" s="1076"/>
      <c r="Z43" s="1076"/>
      <c r="AA43" s="1076"/>
      <c r="AB43" s="1076"/>
      <c r="AC43" s="1076"/>
      <c r="AD43" s="1076"/>
      <c r="AE43" s="1077"/>
      <c r="AF43" s="1051"/>
      <c r="AG43" s="1052"/>
      <c r="AH43" s="1052"/>
      <c r="AI43" s="1052"/>
      <c r="AJ43" s="1053"/>
      <c r="AK43" s="1009"/>
      <c r="AL43" s="1000"/>
      <c r="AM43" s="1000"/>
      <c r="AN43" s="1000"/>
      <c r="AO43" s="1000"/>
      <c r="AP43" s="1000"/>
      <c r="AQ43" s="1000"/>
      <c r="AR43" s="1000"/>
      <c r="AS43" s="1000"/>
      <c r="AT43" s="1000"/>
      <c r="AU43" s="1000"/>
      <c r="AV43" s="1000"/>
      <c r="AW43" s="1000"/>
      <c r="AX43" s="1000"/>
      <c r="AY43" s="1000"/>
      <c r="AZ43" s="1074"/>
      <c r="BA43" s="1074"/>
      <c r="BB43" s="1074"/>
      <c r="BC43" s="1074"/>
      <c r="BD43" s="1074"/>
      <c r="BE43" s="1064"/>
      <c r="BF43" s="1064"/>
      <c r="BG43" s="1064"/>
      <c r="BH43" s="1064"/>
      <c r="BI43" s="1065"/>
      <c r="BJ43" s="205"/>
      <c r="BK43" s="205"/>
      <c r="BL43" s="205"/>
      <c r="BM43" s="205"/>
      <c r="BN43" s="205"/>
      <c r="BO43" s="218"/>
      <c r="BP43" s="218"/>
      <c r="BQ43" s="215">
        <v>37</v>
      </c>
      <c r="BR43" s="216"/>
      <c r="BS43" s="1046"/>
      <c r="BT43" s="1047"/>
      <c r="BU43" s="1047"/>
      <c r="BV43" s="1047"/>
      <c r="BW43" s="1047"/>
      <c r="BX43" s="1047"/>
      <c r="BY43" s="1047"/>
      <c r="BZ43" s="1047"/>
      <c r="CA43" s="1047"/>
      <c r="CB43" s="1047"/>
      <c r="CC43" s="1047"/>
      <c r="CD43" s="1047"/>
      <c r="CE43" s="1047"/>
      <c r="CF43" s="1047"/>
      <c r="CG43" s="1048"/>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199"/>
    </row>
    <row r="44" spans="1:131" s="200" customFormat="1" ht="26.25" customHeight="1">
      <c r="A44" s="214">
        <v>17</v>
      </c>
      <c r="B44" s="1069"/>
      <c r="C44" s="1070"/>
      <c r="D44" s="1070"/>
      <c r="E44" s="1070"/>
      <c r="F44" s="1070"/>
      <c r="G44" s="1070"/>
      <c r="H44" s="1070"/>
      <c r="I44" s="1070"/>
      <c r="J44" s="1070"/>
      <c r="K44" s="1070"/>
      <c r="L44" s="1070"/>
      <c r="M44" s="1070"/>
      <c r="N44" s="1070"/>
      <c r="O44" s="1070"/>
      <c r="P44" s="1071"/>
      <c r="Q44" s="1075"/>
      <c r="R44" s="1076"/>
      <c r="S44" s="1076"/>
      <c r="T44" s="1076"/>
      <c r="U44" s="1076"/>
      <c r="V44" s="1076"/>
      <c r="W44" s="1076"/>
      <c r="X44" s="1076"/>
      <c r="Y44" s="1076"/>
      <c r="Z44" s="1076"/>
      <c r="AA44" s="1076"/>
      <c r="AB44" s="1076"/>
      <c r="AC44" s="1076"/>
      <c r="AD44" s="1076"/>
      <c r="AE44" s="1077"/>
      <c r="AF44" s="1051"/>
      <c r="AG44" s="1052"/>
      <c r="AH44" s="1052"/>
      <c r="AI44" s="1052"/>
      <c r="AJ44" s="1053"/>
      <c r="AK44" s="1009"/>
      <c r="AL44" s="1000"/>
      <c r="AM44" s="1000"/>
      <c r="AN44" s="1000"/>
      <c r="AO44" s="1000"/>
      <c r="AP44" s="1000"/>
      <c r="AQ44" s="1000"/>
      <c r="AR44" s="1000"/>
      <c r="AS44" s="1000"/>
      <c r="AT44" s="1000"/>
      <c r="AU44" s="1000"/>
      <c r="AV44" s="1000"/>
      <c r="AW44" s="1000"/>
      <c r="AX44" s="1000"/>
      <c r="AY44" s="1000"/>
      <c r="AZ44" s="1074"/>
      <c r="BA44" s="1074"/>
      <c r="BB44" s="1074"/>
      <c r="BC44" s="1074"/>
      <c r="BD44" s="1074"/>
      <c r="BE44" s="1064"/>
      <c r="BF44" s="1064"/>
      <c r="BG44" s="1064"/>
      <c r="BH44" s="1064"/>
      <c r="BI44" s="1065"/>
      <c r="BJ44" s="205"/>
      <c r="BK44" s="205"/>
      <c r="BL44" s="205"/>
      <c r="BM44" s="205"/>
      <c r="BN44" s="205"/>
      <c r="BO44" s="218"/>
      <c r="BP44" s="218"/>
      <c r="BQ44" s="215">
        <v>38</v>
      </c>
      <c r="BR44" s="216"/>
      <c r="BS44" s="1046"/>
      <c r="BT44" s="1047"/>
      <c r="BU44" s="1047"/>
      <c r="BV44" s="1047"/>
      <c r="BW44" s="1047"/>
      <c r="BX44" s="1047"/>
      <c r="BY44" s="1047"/>
      <c r="BZ44" s="1047"/>
      <c r="CA44" s="1047"/>
      <c r="CB44" s="1047"/>
      <c r="CC44" s="1047"/>
      <c r="CD44" s="1047"/>
      <c r="CE44" s="1047"/>
      <c r="CF44" s="1047"/>
      <c r="CG44" s="1048"/>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199"/>
    </row>
    <row r="45" spans="1:131" s="200" customFormat="1" ht="26.25" customHeight="1">
      <c r="A45" s="214">
        <v>18</v>
      </c>
      <c r="B45" s="1069"/>
      <c r="C45" s="1070"/>
      <c r="D45" s="1070"/>
      <c r="E45" s="1070"/>
      <c r="F45" s="1070"/>
      <c r="G45" s="1070"/>
      <c r="H45" s="1070"/>
      <c r="I45" s="1070"/>
      <c r="J45" s="1070"/>
      <c r="K45" s="1070"/>
      <c r="L45" s="1070"/>
      <c r="M45" s="1070"/>
      <c r="N45" s="1070"/>
      <c r="O45" s="1070"/>
      <c r="P45" s="1071"/>
      <c r="Q45" s="1075"/>
      <c r="R45" s="1076"/>
      <c r="S45" s="1076"/>
      <c r="T45" s="1076"/>
      <c r="U45" s="1076"/>
      <c r="V45" s="1076"/>
      <c r="W45" s="1076"/>
      <c r="X45" s="1076"/>
      <c r="Y45" s="1076"/>
      <c r="Z45" s="1076"/>
      <c r="AA45" s="1076"/>
      <c r="AB45" s="1076"/>
      <c r="AC45" s="1076"/>
      <c r="AD45" s="1076"/>
      <c r="AE45" s="1077"/>
      <c r="AF45" s="1051"/>
      <c r="AG45" s="1052"/>
      <c r="AH45" s="1052"/>
      <c r="AI45" s="1052"/>
      <c r="AJ45" s="1053"/>
      <c r="AK45" s="1009"/>
      <c r="AL45" s="1000"/>
      <c r="AM45" s="1000"/>
      <c r="AN45" s="1000"/>
      <c r="AO45" s="1000"/>
      <c r="AP45" s="1000"/>
      <c r="AQ45" s="1000"/>
      <c r="AR45" s="1000"/>
      <c r="AS45" s="1000"/>
      <c r="AT45" s="1000"/>
      <c r="AU45" s="1000"/>
      <c r="AV45" s="1000"/>
      <c r="AW45" s="1000"/>
      <c r="AX45" s="1000"/>
      <c r="AY45" s="1000"/>
      <c r="AZ45" s="1074"/>
      <c r="BA45" s="1074"/>
      <c r="BB45" s="1074"/>
      <c r="BC45" s="1074"/>
      <c r="BD45" s="1074"/>
      <c r="BE45" s="1064"/>
      <c r="BF45" s="1064"/>
      <c r="BG45" s="1064"/>
      <c r="BH45" s="1064"/>
      <c r="BI45" s="1065"/>
      <c r="BJ45" s="205"/>
      <c r="BK45" s="205"/>
      <c r="BL45" s="205"/>
      <c r="BM45" s="205"/>
      <c r="BN45" s="205"/>
      <c r="BO45" s="218"/>
      <c r="BP45" s="218"/>
      <c r="BQ45" s="215">
        <v>39</v>
      </c>
      <c r="BR45" s="216"/>
      <c r="BS45" s="1046"/>
      <c r="BT45" s="1047"/>
      <c r="BU45" s="1047"/>
      <c r="BV45" s="1047"/>
      <c r="BW45" s="1047"/>
      <c r="BX45" s="1047"/>
      <c r="BY45" s="1047"/>
      <c r="BZ45" s="1047"/>
      <c r="CA45" s="1047"/>
      <c r="CB45" s="1047"/>
      <c r="CC45" s="1047"/>
      <c r="CD45" s="1047"/>
      <c r="CE45" s="1047"/>
      <c r="CF45" s="1047"/>
      <c r="CG45" s="1048"/>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199"/>
    </row>
    <row r="46" spans="1:131" s="200" customFormat="1" ht="26.25" customHeight="1">
      <c r="A46" s="214">
        <v>19</v>
      </c>
      <c r="B46" s="1069"/>
      <c r="C46" s="1070"/>
      <c r="D46" s="1070"/>
      <c r="E46" s="1070"/>
      <c r="F46" s="1070"/>
      <c r="G46" s="1070"/>
      <c r="H46" s="1070"/>
      <c r="I46" s="1070"/>
      <c r="J46" s="1070"/>
      <c r="K46" s="1070"/>
      <c r="L46" s="1070"/>
      <c r="M46" s="1070"/>
      <c r="N46" s="1070"/>
      <c r="O46" s="1070"/>
      <c r="P46" s="1071"/>
      <c r="Q46" s="1075"/>
      <c r="R46" s="1076"/>
      <c r="S46" s="1076"/>
      <c r="T46" s="1076"/>
      <c r="U46" s="1076"/>
      <c r="V46" s="1076"/>
      <c r="W46" s="1076"/>
      <c r="X46" s="1076"/>
      <c r="Y46" s="1076"/>
      <c r="Z46" s="1076"/>
      <c r="AA46" s="1076"/>
      <c r="AB46" s="1076"/>
      <c r="AC46" s="1076"/>
      <c r="AD46" s="1076"/>
      <c r="AE46" s="1077"/>
      <c r="AF46" s="1051"/>
      <c r="AG46" s="1052"/>
      <c r="AH46" s="1052"/>
      <c r="AI46" s="1052"/>
      <c r="AJ46" s="1053"/>
      <c r="AK46" s="1009"/>
      <c r="AL46" s="1000"/>
      <c r="AM46" s="1000"/>
      <c r="AN46" s="1000"/>
      <c r="AO46" s="1000"/>
      <c r="AP46" s="1000"/>
      <c r="AQ46" s="1000"/>
      <c r="AR46" s="1000"/>
      <c r="AS46" s="1000"/>
      <c r="AT46" s="1000"/>
      <c r="AU46" s="1000"/>
      <c r="AV46" s="1000"/>
      <c r="AW46" s="1000"/>
      <c r="AX46" s="1000"/>
      <c r="AY46" s="1000"/>
      <c r="AZ46" s="1074"/>
      <c r="BA46" s="1074"/>
      <c r="BB46" s="1074"/>
      <c r="BC46" s="1074"/>
      <c r="BD46" s="1074"/>
      <c r="BE46" s="1064"/>
      <c r="BF46" s="1064"/>
      <c r="BG46" s="1064"/>
      <c r="BH46" s="1064"/>
      <c r="BI46" s="1065"/>
      <c r="BJ46" s="205"/>
      <c r="BK46" s="205"/>
      <c r="BL46" s="205"/>
      <c r="BM46" s="205"/>
      <c r="BN46" s="205"/>
      <c r="BO46" s="218"/>
      <c r="BP46" s="218"/>
      <c r="BQ46" s="215">
        <v>40</v>
      </c>
      <c r="BR46" s="216"/>
      <c r="BS46" s="1046"/>
      <c r="BT46" s="1047"/>
      <c r="BU46" s="1047"/>
      <c r="BV46" s="1047"/>
      <c r="BW46" s="1047"/>
      <c r="BX46" s="1047"/>
      <c r="BY46" s="1047"/>
      <c r="BZ46" s="1047"/>
      <c r="CA46" s="1047"/>
      <c r="CB46" s="1047"/>
      <c r="CC46" s="1047"/>
      <c r="CD46" s="1047"/>
      <c r="CE46" s="1047"/>
      <c r="CF46" s="1047"/>
      <c r="CG46" s="1048"/>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199"/>
    </row>
    <row r="47" spans="1:131" s="200" customFormat="1" ht="26.25" customHeight="1">
      <c r="A47" s="214">
        <v>20</v>
      </c>
      <c r="B47" s="1069"/>
      <c r="C47" s="1070"/>
      <c r="D47" s="1070"/>
      <c r="E47" s="1070"/>
      <c r="F47" s="1070"/>
      <c r="G47" s="1070"/>
      <c r="H47" s="1070"/>
      <c r="I47" s="1070"/>
      <c r="J47" s="1070"/>
      <c r="K47" s="1070"/>
      <c r="L47" s="1070"/>
      <c r="M47" s="1070"/>
      <c r="N47" s="1070"/>
      <c r="O47" s="1070"/>
      <c r="P47" s="1071"/>
      <c r="Q47" s="1075"/>
      <c r="R47" s="1076"/>
      <c r="S47" s="1076"/>
      <c r="T47" s="1076"/>
      <c r="U47" s="1076"/>
      <c r="V47" s="1076"/>
      <c r="W47" s="1076"/>
      <c r="X47" s="1076"/>
      <c r="Y47" s="1076"/>
      <c r="Z47" s="1076"/>
      <c r="AA47" s="1076"/>
      <c r="AB47" s="1076"/>
      <c r="AC47" s="1076"/>
      <c r="AD47" s="1076"/>
      <c r="AE47" s="1077"/>
      <c r="AF47" s="1051"/>
      <c r="AG47" s="1052"/>
      <c r="AH47" s="1052"/>
      <c r="AI47" s="1052"/>
      <c r="AJ47" s="1053"/>
      <c r="AK47" s="1009"/>
      <c r="AL47" s="1000"/>
      <c r="AM47" s="1000"/>
      <c r="AN47" s="1000"/>
      <c r="AO47" s="1000"/>
      <c r="AP47" s="1000"/>
      <c r="AQ47" s="1000"/>
      <c r="AR47" s="1000"/>
      <c r="AS47" s="1000"/>
      <c r="AT47" s="1000"/>
      <c r="AU47" s="1000"/>
      <c r="AV47" s="1000"/>
      <c r="AW47" s="1000"/>
      <c r="AX47" s="1000"/>
      <c r="AY47" s="1000"/>
      <c r="AZ47" s="1074"/>
      <c r="BA47" s="1074"/>
      <c r="BB47" s="1074"/>
      <c r="BC47" s="1074"/>
      <c r="BD47" s="1074"/>
      <c r="BE47" s="1064"/>
      <c r="BF47" s="1064"/>
      <c r="BG47" s="1064"/>
      <c r="BH47" s="1064"/>
      <c r="BI47" s="1065"/>
      <c r="BJ47" s="205"/>
      <c r="BK47" s="205"/>
      <c r="BL47" s="205"/>
      <c r="BM47" s="205"/>
      <c r="BN47" s="205"/>
      <c r="BO47" s="218"/>
      <c r="BP47" s="218"/>
      <c r="BQ47" s="215">
        <v>41</v>
      </c>
      <c r="BR47" s="216"/>
      <c r="BS47" s="1046"/>
      <c r="BT47" s="1047"/>
      <c r="BU47" s="1047"/>
      <c r="BV47" s="1047"/>
      <c r="BW47" s="1047"/>
      <c r="BX47" s="1047"/>
      <c r="BY47" s="1047"/>
      <c r="BZ47" s="1047"/>
      <c r="CA47" s="1047"/>
      <c r="CB47" s="1047"/>
      <c r="CC47" s="1047"/>
      <c r="CD47" s="1047"/>
      <c r="CE47" s="1047"/>
      <c r="CF47" s="1047"/>
      <c r="CG47" s="1048"/>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199"/>
    </row>
    <row r="48" spans="1:131" s="200" customFormat="1" ht="26.25" customHeight="1">
      <c r="A48" s="214">
        <v>21</v>
      </c>
      <c r="B48" s="1069"/>
      <c r="C48" s="1070"/>
      <c r="D48" s="1070"/>
      <c r="E48" s="1070"/>
      <c r="F48" s="1070"/>
      <c r="G48" s="1070"/>
      <c r="H48" s="1070"/>
      <c r="I48" s="1070"/>
      <c r="J48" s="1070"/>
      <c r="K48" s="1070"/>
      <c r="L48" s="1070"/>
      <c r="M48" s="1070"/>
      <c r="N48" s="1070"/>
      <c r="O48" s="1070"/>
      <c r="P48" s="1071"/>
      <c r="Q48" s="1075"/>
      <c r="R48" s="1076"/>
      <c r="S48" s="1076"/>
      <c r="T48" s="1076"/>
      <c r="U48" s="1076"/>
      <c r="V48" s="1076"/>
      <c r="W48" s="1076"/>
      <c r="X48" s="1076"/>
      <c r="Y48" s="1076"/>
      <c r="Z48" s="1076"/>
      <c r="AA48" s="1076"/>
      <c r="AB48" s="1076"/>
      <c r="AC48" s="1076"/>
      <c r="AD48" s="1076"/>
      <c r="AE48" s="1077"/>
      <c r="AF48" s="1051"/>
      <c r="AG48" s="1052"/>
      <c r="AH48" s="1052"/>
      <c r="AI48" s="1052"/>
      <c r="AJ48" s="1053"/>
      <c r="AK48" s="1009"/>
      <c r="AL48" s="1000"/>
      <c r="AM48" s="1000"/>
      <c r="AN48" s="1000"/>
      <c r="AO48" s="1000"/>
      <c r="AP48" s="1000"/>
      <c r="AQ48" s="1000"/>
      <c r="AR48" s="1000"/>
      <c r="AS48" s="1000"/>
      <c r="AT48" s="1000"/>
      <c r="AU48" s="1000"/>
      <c r="AV48" s="1000"/>
      <c r="AW48" s="1000"/>
      <c r="AX48" s="1000"/>
      <c r="AY48" s="1000"/>
      <c r="AZ48" s="1074"/>
      <c r="BA48" s="1074"/>
      <c r="BB48" s="1074"/>
      <c r="BC48" s="1074"/>
      <c r="BD48" s="1074"/>
      <c r="BE48" s="1064"/>
      <c r="BF48" s="1064"/>
      <c r="BG48" s="1064"/>
      <c r="BH48" s="1064"/>
      <c r="BI48" s="1065"/>
      <c r="BJ48" s="205"/>
      <c r="BK48" s="205"/>
      <c r="BL48" s="205"/>
      <c r="BM48" s="205"/>
      <c r="BN48" s="205"/>
      <c r="BO48" s="218"/>
      <c r="BP48" s="218"/>
      <c r="BQ48" s="215">
        <v>42</v>
      </c>
      <c r="BR48" s="216"/>
      <c r="BS48" s="1046"/>
      <c r="BT48" s="1047"/>
      <c r="BU48" s="1047"/>
      <c r="BV48" s="1047"/>
      <c r="BW48" s="1047"/>
      <c r="BX48" s="1047"/>
      <c r="BY48" s="1047"/>
      <c r="BZ48" s="1047"/>
      <c r="CA48" s="1047"/>
      <c r="CB48" s="1047"/>
      <c r="CC48" s="1047"/>
      <c r="CD48" s="1047"/>
      <c r="CE48" s="1047"/>
      <c r="CF48" s="1047"/>
      <c r="CG48" s="1048"/>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199"/>
    </row>
    <row r="49" spans="1:131" s="200" customFormat="1" ht="26.25" customHeight="1">
      <c r="A49" s="214">
        <v>22</v>
      </c>
      <c r="B49" s="1069"/>
      <c r="C49" s="1070"/>
      <c r="D49" s="1070"/>
      <c r="E49" s="1070"/>
      <c r="F49" s="1070"/>
      <c r="G49" s="1070"/>
      <c r="H49" s="1070"/>
      <c r="I49" s="1070"/>
      <c r="J49" s="1070"/>
      <c r="K49" s="1070"/>
      <c r="L49" s="1070"/>
      <c r="M49" s="1070"/>
      <c r="N49" s="1070"/>
      <c r="O49" s="1070"/>
      <c r="P49" s="1071"/>
      <c r="Q49" s="1075"/>
      <c r="R49" s="1076"/>
      <c r="S49" s="1076"/>
      <c r="T49" s="1076"/>
      <c r="U49" s="1076"/>
      <c r="V49" s="1076"/>
      <c r="W49" s="1076"/>
      <c r="X49" s="1076"/>
      <c r="Y49" s="1076"/>
      <c r="Z49" s="1076"/>
      <c r="AA49" s="1076"/>
      <c r="AB49" s="1076"/>
      <c r="AC49" s="1076"/>
      <c r="AD49" s="1076"/>
      <c r="AE49" s="1077"/>
      <c r="AF49" s="1051"/>
      <c r="AG49" s="1052"/>
      <c r="AH49" s="1052"/>
      <c r="AI49" s="1052"/>
      <c r="AJ49" s="1053"/>
      <c r="AK49" s="1009"/>
      <c r="AL49" s="1000"/>
      <c r="AM49" s="1000"/>
      <c r="AN49" s="1000"/>
      <c r="AO49" s="1000"/>
      <c r="AP49" s="1000"/>
      <c r="AQ49" s="1000"/>
      <c r="AR49" s="1000"/>
      <c r="AS49" s="1000"/>
      <c r="AT49" s="1000"/>
      <c r="AU49" s="1000"/>
      <c r="AV49" s="1000"/>
      <c r="AW49" s="1000"/>
      <c r="AX49" s="1000"/>
      <c r="AY49" s="1000"/>
      <c r="AZ49" s="1074"/>
      <c r="BA49" s="1074"/>
      <c r="BB49" s="1074"/>
      <c r="BC49" s="1074"/>
      <c r="BD49" s="1074"/>
      <c r="BE49" s="1064"/>
      <c r="BF49" s="1064"/>
      <c r="BG49" s="1064"/>
      <c r="BH49" s="1064"/>
      <c r="BI49" s="1065"/>
      <c r="BJ49" s="205"/>
      <c r="BK49" s="205"/>
      <c r="BL49" s="205"/>
      <c r="BM49" s="205"/>
      <c r="BN49" s="205"/>
      <c r="BO49" s="218"/>
      <c r="BP49" s="218"/>
      <c r="BQ49" s="215">
        <v>43</v>
      </c>
      <c r="BR49" s="216"/>
      <c r="BS49" s="1046"/>
      <c r="BT49" s="1047"/>
      <c r="BU49" s="1047"/>
      <c r="BV49" s="1047"/>
      <c r="BW49" s="1047"/>
      <c r="BX49" s="1047"/>
      <c r="BY49" s="1047"/>
      <c r="BZ49" s="1047"/>
      <c r="CA49" s="1047"/>
      <c r="CB49" s="1047"/>
      <c r="CC49" s="1047"/>
      <c r="CD49" s="1047"/>
      <c r="CE49" s="1047"/>
      <c r="CF49" s="1047"/>
      <c r="CG49" s="1048"/>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199"/>
    </row>
    <row r="50" spans="1:131" s="200" customFormat="1" ht="26.25" customHeight="1">
      <c r="A50" s="214">
        <v>23</v>
      </c>
      <c r="B50" s="1069"/>
      <c r="C50" s="1070"/>
      <c r="D50" s="1070"/>
      <c r="E50" s="1070"/>
      <c r="F50" s="1070"/>
      <c r="G50" s="1070"/>
      <c r="H50" s="1070"/>
      <c r="I50" s="1070"/>
      <c r="J50" s="1070"/>
      <c r="K50" s="1070"/>
      <c r="L50" s="1070"/>
      <c r="M50" s="1070"/>
      <c r="N50" s="1070"/>
      <c r="O50" s="1070"/>
      <c r="P50" s="1071"/>
      <c r="Q50" s="1072"/>
      <c r="R50" s="1055"/>
      <c r="S50" s="1055"/>
      <c r="T50" s="1055"/>
      <c r="U50" s="1055"/>
      <c r="V50" s="1055"/>
      <c r="W50" s="1055"/>
      <c r="X50" s="1055"/>
      <c r="Y50" s="1055"/>
      <c r="Z50" s="1055"/>
      <c r="AA50" s="1055"/>
      <c r="AB50" s="1055"/>
      <c r="AC50" s="1055"/>
      <c r="AD50" s="1055"/>
      <c r="AE50" s="1073"/>
      <c r="AF50" s="1051"/>
      <c r="AG50" s="1052"/>
      <c r="AH50" s="1052"/>
      <c r="AI50" s="1052"/>
      <c r="AJ50" s="1053"/>
      <c r="AK50" s="1054"/>
      <c r="AL50" s="1055"/>
      <c r="AM50" s="1055"/>
      <c r="AN50" s="1055"/>
      <c r="AO50" s="1055"/>
      <c r="AP50" s="1055"/>
      <c r="AQ50" s="1055"/>
      <c r="AR50" s="1055"/>
      <c r="AS50" s="1055"/>
      <c r="AT50" s="1055"/>
      <c r="AU50" s="1055"/>
      <c r="AV50" s="1055"/>
      <c r="AW50" s="1055"/>
      <c r="AX50" s="1055"/>
      <c r="AY50" s="1055"/>
      <c r="AZ50" s="1056"/>
      <c r="BA50" s="1056"/>
      <c r="BB50" s="1056"/>
      <c r="BC50" s="1056"/>
      <c r="BD50" s="1056"/>
      <c r="BE50" s="1064"/>
      <c r="BF50" s="1064"/>
      <c r="BG50" s="1064"/>
      <c r="BH50" s="1064"/>
      <c r="BI50" s="1065"/>
      <c r="BJ50" s="205"/>
      <c r="BK50" s="205"/>
      <c r="BL50" s="205"/>
      <c r="BM50" s="205"/>
      <c r="BN50" s="205"/>
      <c r="BO50" s="218"/>
      <c r="BP50" s="218"/>
      <c r="BQ50" s="215">
        <v>44</v>
      </c>
      <c r="BR50" s="216"/>
      <c r="BS50" s="1046"/>
      <c r="BT50" s="1047"/>
      <c r="BU50" s="1047"/>
      <c r="BV50" s="1047"/>
      <c r="BW50" s="1047"/>
      <c r="BX50" s="1047"/>
      <c r="BY50" s="1047"/>
      <c r="BZ50" s="1047"/>
      <c r="CA50" s="1047"/>
      <c r="CB50" s="1047"/>
      <c r="CC50" s="1047"/>
      <c r="CD50" s="1047"/>
      <c r="CE50" s="1047"/>
      <c r="CF50" s="1047"/>
      <c r="CG50" s="1048"/>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199"/>
    </row>
    <row r="51" spans="1:131" s="200" customFormat="1" ht="26.25" customHeight="1">
      <c r="A51" s="214">
        <v>24</v>
      </c>
      <c r="B51" s="1069"/>
      <c r="C51" s="1070"/>
      <c r="D51" s="1070"/>
      <c r="E51" s="1070"/>
      <c r="F51" s="1070"/>
      <c r="G51" s="1070"/>
      <c r="H51" s="1070"/>
      <c r="I51" s="1070"/>
      <c r="J51" s="1070"/>
      <c r="K51" s="1070"/>
      <c r="L51" s="1070"/>
      <c r="M51" s="1070"/>
      <c r="N51" s="1070"/>
      <c r="O51" s="1070"/>
      <c r="P51" s="1071"/>
      <c r="Q51" s="1072"/>
      <c r="R51" s="1055"/>
      <c r="S51" s="1055"/>
      <c r="T51" s="1055"/>
      <c r="U51" s="1055"/>
      <c r="V51" s="1055"/>
      <c r="W51" s="1055"/>
      <c r="X51" s="1055"/>
      <c r="Y51" s="1055"/>
      <c r="Z51" s="1055"/>
      <c r="AA51" s="1055"/>
      <c r="AB51" s="1055"/>
      <c r="AC51" s="1055"/>
      <c r="AD51" s="1055"/>
      <c r="AE51" s="1073"/>
      <c r="AF51" s="1051"/>
      <c r="AG51" s="1052"/>
      <c r="AH51" s="1052"/>
      <c r="AI51" s="1052"/>
      <c r="AJ51" s="1053"/>
      <c r="AK51" s="1054"/>
      <c r="AL51" s="1055"/>
      <c r="AM51" s="1055"/>
      <c r="AN51" s="1055"/>
      <c r="AO51" s="1055"/>
      <c r="AP51" s="1055"/>
      <c r="AQ51" s="1055"/>
      <c r="AR51" s="1055"/>
      <c r="AS51" s="1055"/>
      <c r="AT51" s="1055"/>
      <c r="AU51" s="1055"/>
      <c r="AV51" s="1055"/>
      <c r="AW51" s="1055"/>
      <c r="AX51" s="1055"/>
      <c r="AY51" s="1055"/>
      <c r="AZ51" s="1056"/>
      <c r="BA51" s="1056"/>
      <c r="BB51" s="1056"/>
      <c r="BC51" s="1056"/>
      <c r="BD51" s="1056"/>
      <c r="BE51" s="1064"/>
      <c r="BF51" s="1064"/>
      <c r="BG51" s="1064"/>
      <c r="BH51" s="1064"/>
      <c r="BI51" s="1065"/>
      <c r="BJ51" s="205"/>
      <c r="BK51" s="205"/>
      <c r="BL51" s="205"/>
      <c r="BM51" s="205"/>
      <c r="BN51" s="205"/>
      <c r="BO51" s="218"/>
      <c r="BP51" s="218"/>
      <c r="BQ51" s="215">
        <v>45</v>
      </c>
      <c r="BR51" s="216"/>
      <c r="BS51" s="1046"/>
      <c r="BT51" s="1047"/>
      <c r="BU51" s="1047"/>
      <c r="BV51" s="1047"/>
      <c r="BW51" s="1047"/>
      <c r="BX51" s="1047"/>
      <c r="BY51" s="1047"/>
      <c r="BZ51" s="1047"/>
      <c r="CA51" s="1047"/>
      <c r="CB51" s="1047"/>
      <c r="CC51" s="1047"/>
      <c r="CD51" s="1047"/>
      <c r="CE51" s="1047"/>
      <c r="CF51" s="1047"/>
      <c r="CG51" s="1048"/>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199"/>
    </row>
    <row r="52" spans="1:131" s="200" customFormat="1" ht="26.25" customHeight="1">
      <c r="A52" s="214">
        <v>25</v>
      </c>
      <c r="B52" s="1069"/>
      <c r="C52" s="1070"/>
      <c r="D52" s="1070"/>
      <c r="E52" s="1070"/>
      <c r="F52" s="1070"/>
      <c r="G52" s="1070"/>
      <c r="H52" s="1070"/>
      <c r="I52" s="1070"/>
      <c r="J52" s="1070"/>
      <c r="K52" s="1070"/>
      <c r="L52" s="1070"/>
      <c r="M52" s="1070"/>
      <c r="N52" s="1070"/>
      <c r="O52" s="1070"/>
      <c r="P52" s="1071"/>
      <c r="Q52" s="1072"/>
      <c r="R52" s="1055"/>
      <c r="S52" s="1055"/>
      <c r="T52" s="1055"/>
      <c r="U52" s="1055"/>
      <c r="V52" s="1055"/>
      <c r="W52" s="1055"/>
      <c r="X52" s="1055"/>
      <c r="Y52" s="1055"/>
      <c r="Z52" s="1055"/>
      <c r="AA52" s="1055"/>
      <c r="AB52" s="1055"/>
      <c r="AC52" s="1055"/>
      <c r="AD52" s="1055"/>
      <c r="AE52" s="1073"/>
      <c r="AF52" s="1051"/>
      <c r="AG52" s="1052"/>
      <c r="AH52" s="1052"/>
      <c r="AI52" s="1052"/>
      <c r="AJ52" s="1053"/>
      <c r="AK52" s="1054"/>
      <c r="AL52" s="1055"/>
      <c r="AM52" s="1055"/>
      <c r="AN52" s="1055"/>
      <c r="AO52" s="1055"/>
      <c r="AP52" s="1055"/>
      <c r="AQ52" s="1055"/>
      <c r="AR52" s="1055"/>
      <c r="AS52" s="1055"/>
      <c r="AT52" s="1055"/>
      <c r="AU52" s="1055"/>
      <c r="AV52" s="1055"/>
      <c r="AW52" s="1055"/>
      <c r="AX52" s="1055"/>
      <c r="AY52" s="1055"/>
      <c r="AZ52" s="1056"/>
      <c r="BA52" s="1056"/>
      <c r="BB52" s="1056"/>
      <c r="BC52" s="1056"/>
      <c r="BD52" s="1056"/>
      <c r="BE52" s="1064"/>
      <c r="BF52" s="1064"/>
      <c r="BG52" s="1064"/>
      <c r="BH52" s="1064"/>
      <c r="BI52" s="1065"/>
      <c r="BJ52" s="205"/>
      <c r="BK52" s="205"/>
      <c r="BL52" s="205"/>
      <c r="BM52" s="205"/>
      <c r="BN52" s="205"/>
      <c r="BO52" s="218"/>
      <c r="BP52" s="218"/>
      <c r="BQ52" s="215">
        <v>46</v>
      </c>
      <c r="BR52" s="216"/>
      <c r="BS52" s="1046"/>
      <c r="BT52" s="1047"/>
      <c r="BU52" s="1047"/>
      <c r="BV52" s="1047"/>
      <c r="BW52" s="1047"/>
      <c r="BX52" s="1047"/>
      <c r="BY52" s="1047"/>
      <c r="BZ52" s="1047"/>
      <c r="CA52" s="1047"/>
      <c r="CB52" s="1047"/>
      <c r="CC52" s="1047"/>
      <c r="CD52" s="1047"/>
      <c r="CE52" s="1047"/>
      <c r="CF52" s="1047"/>
      <c r="CG52" s="1048"/>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199"/>
    </row>
    <row r="53" spans="1:131" s="200" customFormat="1" ht="26.25" customHeight="1">
      <c r="A53" s="214">
        <v>26</v>
      </c>
      <c r="B53" s="1069"/>
      <c r="C53" s="1070"/>
      <c r="D53" s="1070"/>
      <c r="E53" s="1070"/>
      <c r="F53" s="1070"/>
      <c r="G53" s="1070"/>
      <c r="H53" s="1070"/>
      <c r="I53" s="1070"/>
      <c r="J53" s="1070"/>
      <c r="K53" s="1070"/>
      <c r="L53" s="1070"/>
      <c r="M53" s="1070"/>
      <c r="N53" s="1070"/>
      <c r="O53" s="1070"/>
      <c r="P53" s="1071"/>
      <c r="Q53" s="1072"/>
      <c r="R53" s="1055"/>
      <c r="S53" s="1055"/>
      <c r="T53" s="1055"/>
      <c r="U53" s="1055"/>
      <c r="V53" s="1055"/>
      <c r="W53" s="1055"/>
      <c r="X53" s="1055"/>
      <c r="Y53" s="1055"/>
      <c r="Z53" s="1055"/>
      <c r="AA53" s="1055"/>
      <c r="AB53" s="1055"/>
      <c r="AC53" s="1055"/>
      <c r="AD53" s="1055"/>
      <c r="AE53" s="1073"/>
      <c r="AF53" s="1051"/>
      <c r="AG53" s="1052"/>
      <c r="AH53" s="1052"/>
      <c r="AI53" s="1052"/>
      <c r="AJ53" s="1053"/>
      <c r="AK53" s="1054"/>
      <c r="AL53" s="1055"/>
      <c r="AM53" s="1055"/>
      <c r="AN53" s="1055"/>
      <c r="AO53" s="1055"/>
      <c r="AP53" s="1055"/>
      <c r="AQ53" s="1055"/>
      <c r="AR53" s="1055"/>
      <c r="AS53" s="1055"/>
      <c r="AT53" s="1055"/>
      <c r="AU53" s="1055"/>
      <c r="AV53" s="1055"/>
      <c r="AW53" s="1055"/>
      <c r="AX53" s="1055"/>
      <c r="AY53" s="1055"/>
      <c r="AZ53" s="1056"/>
      <c r="BA53" s="1056"/>
      <c r="BB53" s="1056"/>
      <c r="BC53" s="1056"/>
      <c r="BD53" s="1056"/>
      <c r="BE53" s="1064"/>
      <c r="BF53" s="1064"/>
      <c r="BG53" s="1064"/>
      <c r="BH53" s="1064"/>
      <c r="BI53" s="1065"/>
      <c r="BJ53" s="205"/>
      <c r="BK53" s="205"/>
      <c r="BL53" s="205"/>
      <c r="BM53" s="205"/>
      <c r="BN53" s="205"/>
      <c r="BO53" s="218"/>
      <c r="BP53" s="218"/>
      <c r="BQ53" s="215">
        <v>47</v>
      </c>
      <c r="BR53" s="216"/>
      <c r="BS53" s="1046"/>
      <c r="BT53" s="1047"/>
      <c r="BU53" s="1047"/>
      <c r="BV53" s="1047"/>
      <c r="BW53" s="1047"/>
      <c r="BX53" s="1047"/>
      <c r="BY53" s="1047"/>
      <c r="BZ53" s="1047"/>
      <c r="CA53" s="1047"/>
      <c r="CB53" s="1047"/>
      <c r="CC53" s="1047"/>
      <c r="CD53" s="1047"/>
      <c r="CE53" s="1047"/>
      <c r="CF53" s="1047"/>
      <c r="CG53" s="1048"/>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199"/>
    </row>
    <row r="54" spans="1:131" s="200" customFormat="1" ht="26.25" customHeight="1">
      <c r="A54" s="214">
        <v>27</v>
      </c>
      <c r="B54" s="1069"/>
      <c r="C54" s="1070"/>
      <c r="D54" s="1070"/>
      <c r="E54" s="1070"/>
      <c r="F54" s="1070"/>
      <c r="G54" s="1070"/>
      <c r="H54" s="1070"/>
      <c r="I54" s="1070"/>
      <c r="J54" s="1070"/>
      <c r="K54" s="1070"/>
      <c r="L54" s="1070"/>
      <c r="M54" s="1070"/>
      <c r="N54" s="1070"/>
      <c r="O54" s="1070"/>
      <c r="P54" s="1071"/>
      <c r="Q54" s="1072"/>
      <c r="R54" s="1055"/>
      <c r="S54" s="1055"/>
      <c r="T54" s="1055"/>
      <c r="U54" s="1055"/>
      <c r="V54" s="1055"/>
      <c r="W54" s="1055"/>
      <c r="X54" s="1055"/>
      <c r="Y54" s="1055"/>
      <c r="Z54" s="1055"/>
      <c r="AA54" s="1055"/>
      <c r="AB54" s="1055"/>
      <c r="AC54" s="1055"/>
      <c r="AD54" s="1055"/>
      <c r="AE54" s="1073"/>
      <c r="AF54" s="1051"/>
      <c r="AG54" s="1052"/>
      <c r="AH54" s="1052"/>
      <c r="AI54" s="1052"/>
      <c r="AJ54" s="1053"/>
      <c r="AK54" s="1054"/>
      <c r="AL54" s="1055"/>
      <c r="AM54" s="1055"/>
      <c r="AN54" s="1055"/>
      <c r="AO54" s="1055"/>
      <c r="AP54" s="1055"/>
      <c r="AQ54" s="1055"/>
      <c r="AR54" s="1055"/>
      <c r="AS54" s="1055"/>
      <c r="AT54" s="1055"/>
      <c r="AU54" s="1055"/>
      <c r="AV54" s="1055"/>
      <c r="AW54" s="1055"/>
      <c r="AX54" s="1055"/>
      <c r="AY54" s="1055"/>
      <c r="AZ54" s="1056"/>
      <c r="BA54" s="1056"/>
      <c r="BB54" s="1056"/>
      <c r="BC54" s="1056"/>
      <c r="BD54" s="1056"/>
      <c r="BE54" s="1064"/>
      <c r="BF54" s="1064"/>
      <c r="BG54" s="1064"/>
      <c r="BH54" s="1064"/>
      <c r="BI54" s="1065"/>
      <c r="BJ54" s="205"/>
      <c r="BK54" s="205"/>
      <c r="BL54" s="205"/>
      <c r="BM54" s="205"/>
      <c r="BN54" s="205"/>
      <c r="BO54" s="218"/>
      <c r="BP54" s="218"/>
      <c r="BQ54" s="215">
        <v>48</v>
      </c>
      <c r="BR54" s="216"/>
      <c r="BS54" s="1046"/>
      <c r="BT54" s="1047"/>
      <c r="BU54" s="1047"/>
      <c r="BV54" s="1047"/>
      <c r="BW54" s="1047"/>
      <c r="BX54" s="1047"/>
      <c r="BY54" s="1047"/>
      <c r="BZ54" s="1047"/>
      <c r="CA54" s="1047"/>
      <c r="CB54" s="1047"/>
      <c r="CC54" s="1047"/>
      <c r="CD54" s="1047"/>
      <c r="CE54" s="1047"/>
      <c r="CF54" s="1047"/>
      <c r="CG54" s="1048"/>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199"/>
    </row>
    <row r="55" spans="1:131" s="200" customFormat="1" ht="26.25" customHeight="1">
      <c r="A55" s="214">
        <v>28</v>
      </c>
      <c r="B55" s="1069"/>
      <c r="C55" s="1070"/>
      <c r="D55" s="1070"/>
      <c r="E55" s="1070"/>
      <c r="F55" s="1070"/>
      <c r="G55" s="1070"/>
      <c r="H55" s="1070"/>
      <c r="I55" s="1070"/>
      <c r="J55" s="1070"/>
      <c r="K55" s="1070"/>
      <c r="L55" s="1070"/>
      <c r="M55" s="1070"/>
      <c r="N55" s="1070"/>
      <c r="O55" s="1070"/>
      <c r="P55" s="1071"/>
      <c r="Q55" s="1072"/>
      <c r="R55" s="1055"/>
      <c r="S55" s="1055"/>
      <c r="T55" s="1055"/>
      <c r="U55" s="1055"/>
      <c r="V55" s="1055"/>
      <c r="W55" s="1055"/>
      <c r="X55" s="1055"/>
      <c r="Y55" s="1055"/>
      <c r="Z55" s="1055"/>
      <c r="AA55" s="1055"/>
      <c r="AB55" s="1055"/>
      <c r="AC55" s="1055"/>
      <c r="AD55" s="1055"/>
      <c r="AE55" s="1073"/>
      <c r="AF55" s="1051"/>
      <c r="AG55" s="1052"/>
      <c r="AH55" s="1052"/>
      <c r="AI55" s="1052"/>
      <c r="AJ55" s="1053"/>
      <c r="AK55" s="1054"/>
      <c r="AL55" s="1055"/>
      <c r="AM55" s="1055"/>
      <c r="AN55" s="1055"/>
      <c r="AO55" s="1055"/>
      <c r="AP55" s="1055"/>
      <c r="AQ55" s="1055"/>
      <c r="AR55" s="1055"/>
      <c r="AS55" s="1055"/>
      <c r="AT55" s="1055"/>
      <c r="AU55" s="1055"/>
      <c r="AV55" s="1055"/>
      <c r="AW55" s="1055"/>
      <c r="AX55" s="1055"/>
      <c r="AY55" s="1055"/>
      <c r="AZ55" s="1056"/>
      <c r="BA55" s="1056"/>
      <c r="BB55" s="1056"/>
      <c r="BC55" s="1056"/>
      <c r="BD55" s="1056"/>
      <c r="BE55" s="1064"/>
      <c r="BF55" s="1064"/>
      <c r="BG55" s="1064"/>
      <c r="BH55" s="1064"/>
      <c r="BI55" s="1065"/>
      <c r="BJ55" s="205"/>
      <c r="BK55" s="205"/>
      <c r="BL55" s="205"/>
      <c r="BM55" s="205"/>
      <c r="BN55" s="205"/>
      <c r="BO55" s="218"/>
      <c r="BP55" s="218"/>
      <c r="BQ55" s="215">
        <v>49</v>
      </c>
      <c r="BR55" s="216"/>
      <c r="BS55" s="1046"/>
      <c r="BT55" s="1047"/>
      <c r="BU55" s="1047"/>
      <c r="BV55" s="1047"/>
      <c r="BW55" s="1047"/>
      <c r="BX55" s="1047"/>
      <c r="BY55" s="1047"/>
      <c r="BZ55" s="1047"/>
      <c r="CA55" s="1047"/>
      <c r="CB55" s="1047"/>
      <c r="CC55" s="1047"/>
      <c r="CD55" s="1047"/>
      <c r="CE55" s="1047"/>
      <c r="CF55" s="1047"/>
      <c r="CG55" s="1048"/>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199"/>
    </row>
    <row r="56" spans="1:131" s="200" customFormat="1" ht="26.25" customHeight="1">
      <c r="A56" s="214">
        <v>29</v>
      </c>
      <c r="B56" s="1069"/>
      <c r="C56" s="1070"/>
      <c r="D56" s="1070"/>
      <c r="E56" s="1070"/>
      <c r="F56" s="1070"/>
      <c r="G56" s="1070"/>
      <c r="H56" s="1070"/>
      <c r="I56" s="1070"/>
      <c r="J56" s="1070"/>
      <c r="K56" s="1070"/>
      <c r="L56" s="1070"/>
      <c r="M56" s="1070"/>
      <c r="N56" s="1070"/>
      <c r="O56" s="1070"/>
      <c r="P56" s="1071"/>
      <c r="Q56" s="1072"/>
      <c r="R56" s="1055"/>
      <c r="S56" s="1055"/>
      <c r="T56" s="1055"/>
      <c r="U56" s="1055"/>
      <c r="V56" s="1055"/>
      <c r="W56" s="1055"/>
      <c r="X56" s="1055"/>
      <c r="Y56" s="1055"/>
      <c r="Z56" s="1055"/>
      <c r="AA56" s="1055"/>
      <c r="AB56" s="1055"/>
      <c r="AC56" s="1055"/>
      <c r="AD56" s="1055"/>
      <c r="AE56" s="1073"/>
      <c r="AF56" s="1051"/>
      <c r="AG56" s="1052"/>
      <c r="AH56" s="1052"/>
      <c r="AI56" s="1052"/>
      <c r="AJ56" s="1053"/>
      <c r="AK56" s="1054"/>
      <c r="AL56" s="1055"/>
      <c r="AM56" s="1055"/>
      <c r="AN56" s="1055"/>
      <c r="AO56" s="1055"/>
      <c r="AP56" s="1055"/>
      <c r="AQ56" s="1055"/>
      <c r="AR56" s="1055"/>
      <c r="AS56" s="1055"/>
      <c r="AT56" s="1055"/>
      <c r="AU56" s="1055"/>
      <c r="AV56" s="1055"/>
      <c r="AW56" s="1055"/>
      <c r="AX56" s="1055"/>
      <c r="AY56" s="1055"/>
      <c r="AZ56" s="1056"/>
      <c r="BA56" s="1056"/>
      <c r="BB56" s="1056"/>
      <c r="BC56" s="1056"/>
      <c r="BD56" s="1056"/>
      <c r="BE56" s="1064"/>
      <c r="BF56" s="1064"/>
      <c r="BG56" s="1064"/>
      <c r="BH56" s="1064"/>
      <c r="BI56" s="1065"/>
      <c r="BJ56" s="205"/>
      <c r="BK56" s="205"/>
      <c r="BL56" s="205"/>
      <c r="BM56" s="205"/>
      <c r="BN56" s="205"/>
      <c r="BO56" s="218"/>
      <c r="BP56" s="218"/>
      <c r="BQ56" s="215">
        <v>50</v>
      </c>
      <c r="BR56" s="216"/>
      <c r="BS56" s="1046"/>
      <c r="BT56" s="1047"/>
      <c r="BU56" s="1047"/>
      <c r="BV56" s="1047"/>
      <c r="BW56" s="1047"/>
      <c r="BX56" s="1047"/>
      <c r="BY56" s="1047"/>
      <c r="BZ56" s="1047"/>
      <c r="CA56" s="1047"/>
      <c r="CB56" s="1047"/>
      <c r="CC56" s="1047"/>
      <c r="CD56" s="1047"/>
      <c r="CE56" s="1047"/>
      <c r="CF56" s="1047"/>
      <c r="CG56" s="1048"/>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199"/>
    </row>
    <row r="57" spans="1:131" s="200" customFormat="1" ht="26.25" customHeight="1">
      <c r="A57" s="214">
        <v>30</v>
      </c>
      <c r="B57" s="1069"/>
      <c r="C57" s="1070"/>
      <c r="D57" s="1070"/>
      <c r="E57" s="1070"/>
      <c r="F57" s="1070"/>
      <c r="G57" s="1070"/>
      <c r="H57" s="1070"/>
      <c r="I57" s="1070"/>
      <c r="J57" s="1070"/>
      <c r="K57" s="1070"/>
      <c r="L57" s="1070"/>
      <c r="M57" s="1070"/>
      <c r="N57" s="1070"/>
      <c r="O57" s="1070"/>
      <c r="P57" s="1071"/>
      <c r="Q57" s="1072"/>
      <c r="R57" s="1055"/>
      <c r="S57" s="1055"/>
      <c r="T57" s="1055"/>
      <c r="U57" s="1055"/>
      <c r="V57" s="1055"/>
      <c r="W57" s="1055"/>
      <c r="X57" s="1055"/>
      <c r="Y57" s="1055"/>
      <c r="Z57" s="1055"/>
      <c r="AA57" s="1055"/>
      <c r="AB57" s="1055"/>
      <c r="AC57" s="1055"/>
      <c r="AD57" s="1055"/>
      <c r="AE57" s="1073"/>
      <c r="AF57" s="1051"/>
      <c r="AG57" s="1052"/>
      <c r="AH57" s="1052"/>
      <c r="AI57" s="1052"/>
      <c r="AJ57" s="1053"/>
      <c r="AK57" s="1054"/>
      <c r="AL57" s="1055"/>
      <c r="AM57" s="1055"/>
      <c r="AN57" s="1055"/>
      <c r="AO57" s="1055"/>
      <c r="AP57" s="1055"/>
      <c r="AQ57" s="1055"/>
      <c r="AR57" s="1055"/>
      <c r="AS57" s="1055"/>
      <c r="AT57" s="1055"/>
      <c r="AU57" s="1055"/>
      <c r="AV57" s="1055"/>
      <c r="AW57" s="1055"/>
      <c r="AX57" s="1055"/>
      <c r="AY57" s="1055"/>
      <c r="AZ57" s="1056"/>
      <c r="BA57" s="1056"/>
      <c r="BB57" s="1056"/>
      <c r="BC57" s="1056"/>
      <c r="BD57" s="1056"/>
      <c r="BE57" s="1064"/>
      <c r="BF57" s="1064"/>
      <c r="BG57" s="1064"/>
      <c r="BH57" s="1064"/>
      <c r="BI57" s="1065"/>
      <c r="BJ57" s="205"/>
      <c r="BK57" s="205"/>
      <c r="BL57" s="205"/>
      <c r="BM57" s="205"/>
      <c r="BN57" s="205"/>
      <c r="BO57" s="218"/>
      <c r="BP57" s="218"/>
      <c r="BQ57" s="215">
        <v>51</v>
      </c>
      <c r="BR57" s="216"/>
      <c r="BS57" s="1046"/>
      <c r="BT57" s="1047"/>
      <c r="BU57" s="1047"/>
      <c r="BV57" s="1047"/>
      <c r="BW57" s="1047"/>
      <c r="BX57" s="1047"/>
      <c r="BY57" s="1047"/>
      <c r="BZ57" s="1047"/>
      <c r="CA57" s="1047"/>
      <c r="CB57" s="1047"/>
      <c r="CC57" s="1047"/>
      <c r="CD57" s="1047"/>
      <c r="CE57" s="1047"/>
      <c r="CF57" s="1047"/>
      <c r="CG57" s="1048"/>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199"/>
    </row>
    <row r="58" spans="1:131" s="200" customFormat="1" ht="26.25" customHeight="1">
      <c r="A58" s="214">
        <v>31</v>
      </c>
      <c r="B58" s="1069"/>
      <c r="C58" s="1070"/>
      <c r="D58" s="1070"/>
      <c r="E58" s="1070"/>
      <c r="F58" s="1070"/>
      <c r="G58" s="1070"/>
      <c r="H58" s="1070"/>
      <c r="I58" s="1070"/>
      <c r="J58" s="1070"/>
      <c r="K58" s="1070"/>
      <c r="L58" s="1070"/>
      <c r="M58" s="1070"/>
      <c r="N58" s="1070"/>
      <c r="O58" s="1070"/>
      <c r="P58" s="1071"/>
      <c r="Q58" s="1072"/>
      <c r="R58" s="1055"/>
      <c r="S58" s="1055"/>
      <c r="T58" s="1055"/>
      <c r="U58" s="1055"/>
      <c r="V58" s="1055"/>
      <c r="W58" s="1055"/>
      <c r="X58" s="1055"/>
      <c r="Y58" s="1055"/>
      <c r="Z58" s="1055"/>
      <c r="AA58" s="1055"/>
      <c r="AB58" s="1055"/>
      <c r="AC58" s="1055"/>
      <c r="AD58" s="1055"/>
      <c r="AE58" s="1073"/>
      <c r="AF58" s="1051"/>
      <c r="AG58" s="1052"/>
      <c r="AH58" s="1052"/>
      <c r="AI58" s="1052"/>
      <c r="AJ58" s="1053"/>
      <c r="AK58" s="1054"/>
      <c r="AL58" s="1055"/>
      <c r="AM58" s="1055"/>
      <c r="AN58" s="1055"/>
      <c r="AO58" s="1055"/>
      <c r="AP58" s="1055"/>
      <c r="AQ58" s="1055"/>
      <c r="AR58" s="1055"/>
      <c r="AS58" s="1055"/>
      <c r="AT58" s="1055"/>
      <c r="AU58" s="1055"/>
      <c r="AV58" s="1055"/>
      <c r="AW58" s="1055"/>
      <c r="AX58" s="1055"/>
      <c r="AY58" s="1055"/>
      <c r="AZ58" s="1056"/>
      <c r="BA58" s="1056"/>
      <c r="BB58" s="1056"/>
      <c r="BC58" s="1056"/>
      <c r="BD58" s="1056"/>
      <c r="BE58" s="1064"/>
      <c r="BF58" s="1064"/>
      <c r="BG58" s="1064"/>
      <c r="BH58" s="1064"/>
      <c r="BI58" s="1065"/>
      <c r="BJ58" s="205"/>
      <c r="BK58" s="205"/>
      <c r="BL58" s="205"/>
      <c r="BM58" s="205"/>
      <c r="BN58" s="205"/>
      <c r="BO58" s="218"/>
      <c r="BP58" s="218"/>
      <c r="BQ58" s="215">
        <v>52</v>
      </c>
      <c r="BR58" s="216"/>
      <c r="BS58" s="1046"/>
      <c r="BT58" s="1047"/>
      <c r="BU58" s="1047"/>
      <c r="BV58" s="1047"/>
      <c r="BW58" s="1047"/>
      <c r="BX58" s="1047"/>
      <c r="BY58" s="1047"/>
      <c r="BZ58" s="1047"/>
      <c r="CA58" s="1047"/>
      <c r="CB58" s="1047"/>
      <c r="CC58" s="1047"/>
      <c r="CD58" s="1047"/>
      <c r="CE58" s="1047"/>
      <c r="CF58" s="1047"/>
      <c r="CG58" s="1048"/>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199"/>
    </row>
    <row r="59" spans="1:131" s="200" customFormat="1" ht="26.25" customHeight="1">
      <c r="A59" s="214">
        <v>32</v>
      </c>
      <c r="B59" s="1069"/>
      <c r="C59" s="1070"/>
      <c r="D59" s="1070"/>
      <c r="E59" s="1070"/>
      <c r="F59" s="1070"/>
      <c r="G59" s="1070"/>
      <c r="H59" s="1070"/>
      <c r="I59" s="1070"/>
      <c r="J59" s="1070"/>
      <c r="K59" s="1070"/>
      <c r="L59" s="1070"/>
      <c r="M59" s="1070"/>
      <c r="N59" s="1070"/>
      <c r="O59" s="1070"/>
      <c r="P59" s="1071"/>
      <c r="Q59" s="1072"/>
      <c r="R59" s="1055"/>
      <c r="S59" s="1055"/>
      <c r="T59" s="1055"/>
      <c r="U59" s="1055"/>
      <c r="V59" s="1055"/>
      <c r="W59" s="1055"/>
      <c r="X59" s="1055"/>
      <c r="Y59" s="1055"/>
      <c r="Z59" s="1055"/>
      <c r="AA59" s="1055"/>
      <c r="AB59" s="1055"/>
      <c r="AC59" s="1055"/>
      <c r="AD59" s="1055"/>
      <c r="AE59" s="1073"/>
      <c r="AF59" s="1051"/>
      <c r="AG59" s="1052"/>
      <c r="AH59" s="1052"/>
      <c r="AI59" s="1052"/>
      <c r="AJ59" s="1053"/>
      <c r="AK59" s="1054"/>
      <c r="AL59" s="1055"/>
      <c r="AM59" s="1055"/>
      <c r="AN59" s="1055"/>
      <c r="AO59" s="1055"/>
      <c r="AP59" s="1055"/>
      <c r="AQ59" s="1055"/>
      <c r="AR59" s="1055"/>
      <c r="AS59" s="1055"/>
      <c r="AT59" s="1055"/>
      <c r="AU59" s="1055"/>
      <c r="AV59" s="1055"/>
      <c r="AW59" s="1055"/>
      <c r="AX59" s="1055"/>
      <c r="AY59" s="1055"/>
      <c r="AZ59" s="1056"/>
      <c r="BA59" s="1056"/>
      <c r="BB59" s="1056"/>
      <c r="BC59" s="1056"/>
      <c r="BD59" s="1056"/>
      <c r="BE59" s="1064"/>
      <c r="BF59" s="1064"/>
      <c r="BG59" s="1064"/>
      <c r="BH59" s="1064"/>
      <c r="BI59" s="1065"/>
      <c r="BJ59" s="205"/>
      <c r="BK59" s="205"/>
      <c r="BL59" s="205"/>
      <c r="BM59" s="205"/>
      <c r="BN59" s="205"/>
      <c r="BO59" s="218"/>
      <c r="BP59" s="218"/>
      <c r="BQ59" s="215">
        <v>53</v>
      </c>
      <c r="BR59" s="216"/>
      <c r="BS59" s="1046"/>
      <c r="BT59" s="1047"/>
      <c r="BU59" s="1047"/>
      <c r="BV59" s="1047"/>
      <c r="BW59" s="1047"/>
      <c r="BX59" s="1047"/>
      <c r="BY59" s="1047"/>
      <c r="BZ59" s="1047"/>
      <c r="CA59" s="1047"/>
      <c r="CB59" s="1047"/>
      <c r="CC59" s="1047"/>
      <c r="CD59" s="1047"/>
      <c r="CE59" s="1047"/>
      <c r="CF59" s="1047"/>
      <c r="CG59" s="1048"/>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199"/>
    </row>
    <row r="60" spans="1:131" s="200" customFormat="1" ht="26.25" customHeight="1">
      <c r="A60" s="214">
        <v>33</v>
      </c>
      <c r="B60" s="1069"/>
      <c r="C60" s="1070"/>
      <c r="D60" s="1070"/>
      <c r="E60" s="1070"/>
      <c r="F60" s="1070"/>
      <c r="G60" s="1070"/>
      <c r="H60" s="1070"/>
      <c r="I60" s="1070"/>
      <c r="J60" s="1070"/>
      <c r="K60" s="1070"/>
      <c r="L60" s="1070"/>
      <c r="M60" s="1070"/>
      <c r="N60" s="1070"/>
      <c r="O60" s="1070"/>
      <c r="P60" s="1071"/>
      <c r="Q60" s="1072"/>
      <c r="R60" s="1055"/>
      <c r="S60" s="1055"/>
      <c r="T60" s="1055"/>
      <c r="U60" s="1055"/>
      <c r="V60" s="1055"/>
      <c r="W60" s="1055"/>
      <c r="X60" s="1055"/>
      <c r="Y60" s="1055"/>
      <c r="Z60" s="1055"/>
      <c r="AA60" s="1055"/>
      <c r="AB60" s="1055"/>
      <c r="AC60" s="1055"/>
      <c r="AD60" s="1055"/>
      <c r="AE60" s="1073"/>
      <c r="AF60" s="1051"/>
      <c r="AG60" s="1052"/>
      <c r="AH60" s="1052"/>
      <c r="AI60" s="1052"/>
      <c r="AJ60" s="1053"/>
      <c r="AK60" s="1054"/>
      <c r="AL60" s="1055"/>
      <c r="AM60" s="1055"/>
      <c r="AN60" s="1055"/>
      <c r="AO60" s="1055"/>
      <c r="AP60" s="1055"/>
      <c r="AQ60" s="1055"/>
      <c r="AR60" s="1055"/>
      <c r="AS60" s="1055"/>
      <c r="AT60" s="1055"/>
      <c r="AU60" s="1055"/>
      <c r="AV60" s="1055"/>
      <c r="AW60" s="1055"/>
      <c r="AX60" s="1055"/>
      <c r="AY60" s="1055"/>
      <c r="AZ60" s="1056"/>
      <c r="BA60" s="1056"/>
      <c r="BB60" s="1056"/>
      <c r="BC60" s="1056"/>
      <c r="BD60" s="1056"/>
      <c r="BE60" s="1064"/>
      <c r="BF60" s="1064"/>
      <c r="BG60" s="1064"/>
      <c r="BH60" s="1064"/>
      <c r="BI60" s="1065"/>
      <c r="BJ60" s="205"/>
      <c r="BK60" s="205"/>
      <c r="BL60" s="205"/>
      <c r="BM60" s="205"/>
      <c r="BN60" s="205"/>
      <c r="BO60" s="218"/>
      <c r="BP60" s="218"/>
      <c r="BQ60" s="215">
        <v>54</v>
      </c>
      <c r="BR60" s="216"/>
      <c r="BS60" s="1046"/>
      <c r="BT60" s="1047"/>
      <c r="BU60" s="1047"/>
      <c r="BV60" s="1047"/>
      <c r="BW60" s="1047"/>
      <c r="BX60" s="1047"/>
      <c r="BY60" s="1047"/>
      <c r="BZ60" s="1047"/>
      <c r="CA60" s="1047"/>
      <c r="CB60" s="1047"/>
      <c r="CC60" s="1047"/>
      <c r="CD60" s="1047"/>
      <c r="CE60" s="1047"/>
      <c r="CF60" s="1047"/>
      <c r="CG60" s="1048"/>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199"/>
    </row>
    <row r="61" spans="1:131" s="200" customFormat="1" ht="26.25" customHeight="1" thickBot="1">
      <c r="A61" s="214">
        <v>34</v>
      </c>
      <c r="B61" s="1069"/>
      <c r="C61" s="1070"/>
      <c r="D61" s="1070"/>
      <c r="E61" s="1070"/>
      <c r="F61" s="1070"/>
      <c r="G61" s="1070"/>
      <c r="H61" s="1070"/>
      <c r="I61" s="1070"/>
      <c r="J61" s="1070"/>
      <c r="K61" s="1070"/>
      <c r="L61" s="1070"/>
      <c r="M61" s="1070"/>
      <c r="N61" s="1070"/>
      <c r="O61" s="1070"/>
      <c r="P61" s="1071"/>
      <c r="Q61" s="1072"/>
      <c r="R61" s="1055"/>
      <c r="S61" s="1055"/>
      <c r="T61" s="1055"/>
      <c r="U61" s="1055"/>
      <c r="V61" s="1055"/>
      <c r="W61" s="1055"/>
      <c r="X61" s="1055"/>
      <c r="Y61" s="1055"/>
      <c r="Z61" s="1055"/>
      <c r="AA61" s="1055"/>
      <c r="AB61" s="1055"/>
      <c r="AC61" s="1055"/>
      <c r="AD61" s="1055"/>
      <c r="AE61" s="1073"/>
      <c r="AF61" s="1051"/>
      <c r="AG61" s="1052"/>
      <c r="AH61" s="1052"/>
      <c r="AI61" s="1052"/>
      <c r="AJ61" s="1053"/>
      <c r="AK61" s="1054"/>
      <c r="AL61" s="1055"/>
      <c r="AM61" s="1055"/>
      <c r="AN61" s="1055"/>
      <c r="AO61" s="1055"/>
      <c r="AP61" s="1055"/>
      <c r="AQ61" s="1055"/>
      <c r="AR61" s="1055"/>
      <c r="AS61" s="1055"/>
      <c r="AT61" s="1055"/>
      <c r="AU61" s="1055"/>
      <c r="AV61" s="1055"/>
      <c r="AW61" s="1055"/>
      <c r="AX61" s="1055"/>
      <c r="AY61" s="1055"/>
      <c r="AZ61" s="1056"/>
      <c r="BA61" s="1056"/>
      <c r="BB61" s="1056"/>
      <c r="BC61" s="1056"/>
      <c r="BD61" s="1056"/>
      <c r="BE61" s="1064"/>
      <c r="BF61" s="1064"/>
      <c r="BG61" s="1064"/>
      <c r="BH61" s="1064"/>
      <c r="BI61" s="1065"/>
      <c r="BJ61" s="205"/>
      <c r="BK61" s="205"/>
      <c r="BL61" s="205"/>
      <c r="BM61" s="205"/>
      <c r="BN61" s="205"/>
      <c r="BO61" s="218"/>
      <c r="BP61" s="218"/>
      <c r="BQ61" s="215">
        <v>55</v>
      </c>
      <c r="BR61" s="216"/>
      <c r="BS61" s="1046"/>
      <c r="BT61" s="1047"/>
      <c r="BU61" s="1047"/>
      <c r="BV61" s="1047"/>
      <c r="BW61" s="1047"/>
      <c r="BX61" s="1047"/>
      <c r="BY61" s="1047"/>
      <c r="BZ61" s="1047"/>
      <c r="CA61" s="1047"/>
      <c r="CB61" s="1047"/>
      <c r="CC61" s="1047"/>
      <c r="CD61" s="1047"/>
      <c r="CE61" s="1047"/>
      <c r="CF61" s="1047"/>
      <c r="CG61" s="1048"/>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199"/>
    </row>
    <row r="62" spans="1:131" s="200" customFormat="1" ht="26.25" customHeight="1">
      <c r="A62" s="214">
        <v>35</v>
      </c>
      <c r="B62" s="1069"/>
      <c r="C62" s="1070"/>
      <c r="D62" s="1070"/>
      <c r="E62" s="1070"/>
      <c r="F62" s="1070"/>
      <c r="G62" s="1070"/>
      <c r="H62" s="1070"/>
      <c r="I62" s="1070"/>
      <c r="J62" s="1070"/>
      <c r="K62" s="1070"/>
      <c r="L62" s="1070"/>
      <c r="M62" s="1070"/>
      <c r="N62" s="1070"/>
      <c r="O62" s="1070"/>
      <c r="P62" s="1071"/>
      <c r="Q62" s="1072"/>
      <c r="R62" s="1055"/>
      <c r="S62" s="1055"/>
      <c r="T62" s="1055"/>
      <c r="U62" s="1055"/>
      <c r="V62" s="1055"/>
      <c r="W62" s="1055"/>
      <c r="X62" s="1055"/>
      <c r="Y62" s="1055"/>
      <c r="Z62" s="1055"/>
      <c r="AA62" s="1055"/>
      <c r="AB62" s="1055"/>
      <c r="AC62" s="1055"/>
      <c r="AD62" s="1055"/>
      <c r="AE62" s="1073"/>
      <c r="AF62" s="1051"/>
      <c r="AG62" s="1052"/>
      <c r="AH62" s="1052"/>
      <c r="AI62" s="1052"/>
      <c r="AJ62" s="1053"/>
      <c r="AK62" s="1054"/>
      <c r="AL62" s="1055"/>
      <c r="AM62" s="1055"/>
      <c r="AN62" s="1055"/>
      <c r="AO62" s="1055"/>
      <c r="AP62" s="1055"/>
      <c r="AQ62" s="1055"/>
      <c r="AR62" s="1055"/>
      <c r="AS62" s="1055"/>
      <c r="AT62" s="1055"/>
      <c r="AU62" s="1055"/>
      <c r="AV62" s="1055"/>
      <c r="AW62" s="1055"/>
      <c r="AX62" s="1055"/>
      <c r="AY62" s="1055"/>
      <c r="AZ62" s="1056"/>
      <c r="BA62" s="1056"/>
      <c r="BB62" s="1056"/>
      <c r="BC62" s="1056"/>
      <c r="BD62" s="1056"/>
      <c r="BE62" s="1064"/>
      <c r="BF62" s="1064"/>
      <c r="BG62" s="1064"/>
      <c r="BH62" s="1064"/>
      <c r="BI62" s="1065"/>
      <c r="BJ62" s="1066" t="s">
        <v>392</v>
      </c>
      <c r="BK62" s="1067"/>
      <c r="BL62" s="1067"/>
      <c r="BM62" s="1067"/>
      <c r="BN62" s="1068"/>
      <c r="BO62" s="218"/>
      <c r="BP62" s="218"/>
      <c r="BQ62" s="215">
        <v>56</v>
      </c>
      <c r="BR62" s="216"/>
      <c r="BS62" s="1046"/>
      <c r="BT62" s="1047"/>
      <c r="BU62" s="1047"/>
      <c r="BV62" s="1047"/>
      <c r="BW62" s="1047"/>
      <c r="BX62" s="1047"/>
      <c r="BY62" s="1047"/>
      <c r="BZ62" s="1047"/>
      <c r="CA62" s="1047"/>
      <c r="CB62" s="1047"/>
      <c r="CC62" s="1047"/>
      <c r="CD62" s="1047"/>
      <c r="CE62" s="1047"/>
      <c r="CF62" s="1047"/>
      <c r="CG62" s="1048"/>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199"/>
    </row>
    <row r="63" spans="1:131" s="200" customFormat="1" ht="26.25" customHeight="1" thickBot="1">
      <c r="A63" s="217" t="s">
        <v>370</v>
      </c>
      <c r="B63" s="973" t="s">
        <v>393</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60"/>
      <c r="AF63" s="1061">
        <v>4154</v>
      </c>
      <c r="AG63" s="988"/>
      <c r="AH63" s="988"/>
      <c r="AI63" s="988"/>
      <c r="AJ63" s="1062"/>
      <c r="AK63" s="1063"/>
      <c r="AL63" s="992"/>
      <c r="AM63" s="992"/>
      <c r="AN63" s="992"/>
      <c r="AO63" s="992"/>
      <c r="AP63" s="988">
        <f>(3117683+19387117+4660302)/1000</f>
        <v>27165.101999999999</v>
      </c>
      <c r="AQ63" s="988"/>
      <c r="AR63" s="988"/>
      <c r="AS63" s="988"/>
      <c r="AT63" s="988"/>
      <c r="AU63" s="988">
        <f>(19135143+4660302)/1000</f>
        <v>23795.445</v>
      </c>
      <c r="AV63" s="988"/>
      <c r="AW63" s="988"/>
      <c r="AX63" s="988"/>
      <c r="AY63" s="988"/>
      <c r="AZ63" s="1057"/>
      <c r="BA63" s="1057"/>
      <c r="BB63" s="1057"/>
      <c r="BC63" s="1057"/>
      <c r="BD63" s="1057"/>
      <c r="BE63" s="989"/>
      <c r="BF63" s="989"/>
      <c r="BG63" s="989"/>
      <c r="BH63" s="989"/>
      <c r="BI63" s="990"/>
      <c r="BJ63" s="1058" t="s">
        <v>113</v>
      </c>
      <c r="BK63" s="980"/>
      <c r="BL63" s="980"/>
      <c r="BM63" s="980"/>
      <c r="BN63" s="1059"/>
      <c r="BO63" s="218"/>
      <c r="BP63" s="218"/>
      <c r="BQ63" s="215">
        <v>57</v>
      </c>
      <c r="BR63" s="216"/>
      <c r="BS63" s="1046"/>
      <c r="BT63" s="1047"/>
      <c r="BU63" s="1047"/>
      <c r="BV63" s="1047"/>
      <c r="BW63" s="1047"/>
      <c r="BX63" s="1047"/>
      <c r="BY63" s="1047"/>
      <c r="BZ63" s="1047"/>
      <c r="CA63" s="1047"/>
      <c r="CB63" s="1047"/>
      <c r="CC63" s="1047"/>
      <c r="CD63" s="1047"/>
      <c r="CE63" s="1047"/>
      <c r="CF63" s="1047"/>
      <c r="CG63" s="1048"/>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6"/>
      <c r="BT64" s="1047"/>
      <c r="BU64" s="1047"/>
      <c r="BV64" s="1047"/>
      <c r="BW64" s="1047"/>
      <c r="BX64" s="1047"/>
      <c r="BY64" s="1047"/>
      <c r="BZ64" s="1047"/>
      <c r="CA64" s="1047"/>
      <c r="CB64" s="1047"/>
      <c r="CC64" s="1047"/>
      <c r="CD64" s="1047"/>
      <c r="CE64" s="1047"/>
      <c r="CF64" s="1047"/>
      <c r="CG64" s="1048"/>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199"/>
    </row>
    <row r="65" spans="1:131" s="200" customFormat="1" ht="26.25" customHeight="1" thickBot="1">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6"/>
      <c r="BT65" s="1047"/>
      <c r="BU65" s="1047"/>
      <c r="BV65" s="1047"/>
      <c r="BW65" s="1047"/>
      <c r="BX65" s="1047"/>
      <c r="BY65" s="1047"/>
      <c r="BZ65" s="1047"/>
      <c r="CA65" s="1047"/>
      <c r="CB65" s="1047"/>
      <c r="CC65" s="1047"/>
      <c r="CD65" s="1047"/>
      <c r="CE65" s="1047"/>
      <c r="CF65" s="1047"/>
      <c r="CG65" s="1048"/>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199"/>
    </row>
    <row r="66" spans="1:131" s="200" customFormat="1" ht="26.25" customHeight="1">
      <c r="A66" s="1027" t="s">
        <v>395</v>
      </c>
      <c r="B66" s="1028"/>
      <c r="C66" s="1028"/>
      <c r="D66" s="1028"/>
      <c r="E66" s="1028"/>
      <c r="F66" s="1028"/>
      <c r="G66" s="1028"/>
      <c r="H66" s="1028"/>
      <c r="I66" s="1028"/>
      <c r="J66" s="1028"/>
      <c r="K66" s="1028"/>
      <c r="L66" s="1028"/>
      <c r="M66" s="1028"/>
      <c r="N66" s="1028"/>
      <c r="O66" s="1028"/>
      <c r="P66" s="1029"/>
      <c r="Q66" s="1033" t="s">
        <v>396</v>
      </c>
      <c r="R66" s="1034"/>
      <c r="S66" s="1034"/>
      <c r="T66" s="1034"/>
      <c r="U66" s="1035"/>
      <c r="V66" s="1033" t="s">
        <v>397</v>
      </c>
      <c r="W66" s="1034"/>
      <c r="X66" s="1034"/>
      <c r="Y66" s="1034"/>
      <c r="Z66" s="1035"/>
      <c r="AA66" s="1033" t="s">
        <v>398</v>
      </c>
      <c r="AB66" s="1034"/>
      <c r="AC66" s="1034"/>
      <c r="AD66" s="1034"/>
      <c r="AE66" s="1035"/>
      <c r="AF66" s="1039" t="s">
        <v>399</v>
      </c>
      <c r="AG66" s="1040"/>
      <c r="AH66" s="1040"/>
      <c r="AI66" s="1040"/>
      <c r="AJ66" s="1041"/>
      <c r="AK66" s="1033" t="s">
        <v>400</v>
      </c>
      <c r="AL66" s="1028"/>
      <c r="AM66" s="1028"/>
      <c r="AN66" s="1028"/>
      <c r="AO66" s="1029"/>
      <c r="AP66" s="1033" t="s">
        <v>401</v>
      </c>
      <c r="AQ66" s="1034"/>
      <c r="AR66" s="1034"/>
      <c r="AS66" s="1034"/>
      <c r="AT66" s="1035"/>
      <c r="AU66" s="1033" t="s">
        <v>402</v>
      </c>
      <c r="AV66" s="1034"/>
      <c r="AW66" s="1034"/>
      <c r="AX66" s="1034"/>
      <c r="AY66" s="1035"/>
      <c r="AZ66" s="1033" t="s">
        <v>356</v>
      </c>
      <c r="BA66" s="1034"/>
      <c r="BB66" s="1034"/>
      <c r="BC66" s="1034"/>
      <c r="BD66" s="1049"/>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50"/>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7" t="s">
        <v>548</v>
      </c>
      <c r="C68" s="1018"/>
      <c r="D68" s="1018"/>
      <c r="E68" s="1018"/>
      <c r="F68" s="1018"/>
      <c r="G68" s="1018"/>
      <c r="H68" s="1018"/>
      <c r="I68" s="1018"/>
      <c r="J68" s="1018"/>
      <c r="K68" s="1018"/>
      <c r="L68" s="1018"/>
      <c r="M68" s="1018"/>
      <c r="N68" s="1018"/>
      <c r="O68" s="1018"/>
      <c r="P68" s="1019"/>
      <c r="Q68" s="1020">
        <v>3332</v>
      </c>
      <c r="R68" s="1014"/>
      <c r="S68" s="1014"/>
      <c r="T68" s="1014"/>
      <c r="U68" s="1014"/>
      <c r="V68" s="1014">
        <v>3182</v>
      </c>
      <c r="W68" s="1014"/>
      <c r="X68" s="1014"/>
      <c r="Y68" s="1014"/>
      <c r="Z68" s="1014"/>
      <c r="AA68" s="1014">
        <v>151</v>
      </c>
      <c r="AB68" s="1014"/>
      <c r="AC68" s="1014"/>
      <c r="AD68" s="1014"/>
      <c r="AE68" s="1014"/>
      <c r="AF68" s="1014">
        <v>103</v>
      </c>
      <c r="AG68" s="1014"/>
      <c r="AH68" s="1014"/>
      <c r="AI68" s="1014"/>
      <c r="AJ68" s="1014"/>
      <c r="AK68" s="1014">
        <v>73</v>
      </c>
      <c r="AL68" s="1014"/>
      <c r="AM68" s="1014"/>
      <c r="AN68" s="1014"/>
      <c r="AO68" s="1014"/>
      <c r="AP68" s="1014">
        <v>797</v>
      </c>
      <c r="AQ68" s="1014"/>
      <c r="AR68" s="1014"/>
      <c r="AS68" s="1014"/>
      <c r="AT68" s="1014"/>
      <c r="AU68" s="1014">
        <v>668</v>
      </c>
      <c r="AV68" s="1014"/>
      <c r="AW68" s="1014"/>
      <c r="AX68" s="1014"/>
      <c r="AY68" s="1014"/>
      <c r="AZ68" s="1015"/>
      <c r="BA68" s="1015"/>
      <c r="BB68" s="1015"/>
      <c r="BC68" s="1015"/>
      <c r="BD68" s="1016"/>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549</v>
      </c>
      <c r="C69" s="1004"/>
      <c r="D69" s="1004"/>
      <c r="E69" s="1004"/>
      <c r="F69" s="1004"/>
      <c r="G69" s="1004"/>
      <c r="H69" s="1004"/>
      <c r="I69" s="1004"/>
      <c r="J69" s="1004"/>
      <c r="K69" s="1004"/>
      <c r="L69" s="1004"/>
      <c r="M69" s="1004"/>
      <c r="N69" s="1004"/>
      <c r="O69" s="1004"/>
      <c r="P69" s="1005"/>
      <c r="Q69" s="1006">
        <v>6991</v>
      </c>
      <c r="R69" s="1000"/>
      <c r="S69" s="1000"/>
      <c r="T69" s="1000"/>
      <c r="U69" s="1000"/>
      <c r="V69" s="1000">
        <v>6840</v>
      </c>
      <c r="W69" s="1000"/>
      <c r="X69" s="1000"/>
      <c r="Y69" s="1000"/>
      <c r="Z69" s="1000"/>
      <c r="AA69" s="1000">
        <v>151</v>
      </c>
      <c r="AB69" s="1000"/>
      <c r="AC69" s="1000"/>
      <c r="AD69" s="1000"/>
      <c r="AE69" s="1000"/>
      <c r="AF69" s="1000">
        <v>151</v>
      </c>
      <c r="AG69" s="1000"/>
      <c r="AH69" s="1000"/>
      <c r="AI69" s="1000"/>
      <c r="AJ69" s="1000"/>
      <c r="AK69" s="1000" t="s">
        <v>558</v>
      </c>
      <c r="AL69" s="1000"/>
      <c r="AM69" s="1000"/>
      <c r="AN69" s="1000"/>
      <c r="AO69" s="1000"/>
      <c r="AP69" s="1000">
        <v>1431</v>
      </c>
      <c r="AQ69" s="1000"/>
      <c r="AR69" s="1000"/>
      <c r="AS69" s="1000"/>
      <c r="AT69" s="1000"/>
      <c r="AU69" s="1000">
        <v>479</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550</v>
      </c>
      <c r="C70" s="1004"/>
      <c r="D70" s="1004"/>
      <c r="E70" s="1004"/>
      <c r="F70" s="1004"/>
      <c r="G70" s="1004"/>
      <c r="H70" s="1004"/>
      <c r="I70" s="1004"/>
      <c r="J70" s="1004"/>
      <c r="K70" s="1004"/>
      <c r="L70" s="1004"/>
      <c r="M70" s="1004"/>
      <c r="N70" s="1004"/>
      <c r="O70" s="1004"/>
      <c r="P70" s="1005"/>
      <c r="Q70" s="1006">
        <v>267</v>
      </c>
      <c r="R70" s="1000"/>
      <c r="S70" s="1000"/>
      <c r="T70" s="1000"/>
      <c r="U70" s="1000"/>
      <c r="V70" s="1000">
        <v>216</v>
      </c>
      <c r="W70" s="1000"/>
      <c r="X70" s="1000"/>
      <c r="Y70" s="1000"/>
      <c r="Z70" s="1000"/>
      <c r="AA70" s="1000">
        <v>50</v>
      </c>
      <c r="AB70" s="1000"/>
      <c r="AC70" s="1000"/>
      <c r="AD70" s="1000"/>
      <c r="AE70" s="1000"/>
      <c r="AF70" s="1000">
        <v>50</v>
      </c>
      <c r="AG70" s="1000"/>
      <c r="AH70" s="1000"/>
      <c r="AI70" s="1000"/>
      <c r="AJ70" s="1000"/>
      <c r="AK70" s="1000" t="s">
        <v>558</v>
      </c>
      <c r="AL70" s="1000"/>
      <c r="AM70" s="1000"/>
      <c r="AN70" s="1000"/>
      <c r="AO70" s="1000"/>
      <c r="AP70" s="1000" t="s">
        <v>558</v>
      </c>
      <c r="AQ70" s="1000"/>
      <c r="AR70" s="1000"/>
      <c r="AS70" s="1000"/>
      <c r="AT70" s="1000"/>
      <c r="AU70" s="1000" t="s">
        <v>558</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566</v>
      </c>
      <c r="C71" s="1004"/>
      <c r="D71" s="1004"/>
      <c r="E71" s="1004"/>
      <c r="F71" s="1004"/>
      <c r="G71" s="1004"/>
      <c r="H71" s="1004"/>
      <c r="I71" s="1004"/>
      <c r="J71" s="1004"/>
      <c r="K71" s="1004"/>
      <c r="L71" s="1004"/>
      <c r="M71" s="1004"/>
      <c r="N71" s="1004"/>
      <c r="O71" s="1004"/>
      <c r="P71" s="1005"/>
      <c r="Q71" s="1006">
        <v>321</v>
      </c>
      <c r="R71" s="1000"/>
      <c r="S71" s="1000"/>
      <c r="T71" s="1000"/>
      <c r="U71" s="1000"/>
      <c r="V71" s="1000">
        <v>281</v>
      </c>
      <c r="W71" s="1000"/>
      <c r="X71" s="1000"/>
      <c r="Y71" s="1000"/>
      <c r="Z71" s="1000"/>
      <c r="AA71" s="1000">
        <v>41</v>
      </c>
      <c r="AB71" s="1000"/>
      <c r="AC71" s="1000"/>
      <c r="AD71" s="1000"/>
      <c r="AE71" s="1000"/>
      <c r="AF71" s="1000">
        <v>41</v>
      </c>
      <c r="AG71" s="1000"/>
      <c r="AH71" s="1000"/>
      <c r="AI71" s="1000"/>
      <c r="AJ71" s="1000"/>
      <c r="AK71" s="1000" t="s">
        <v>558</v>
      </c>
      <c r="AL71" s="1000"/>
      <c r="AM71" s="1000"/>
      <c r="AN71" s="1000"/>
      <c r="AO71" s="1000"/>
      <c r="AP71" s="1000" t="s">
        <v>558</v>
      </c>
      <c r="AQ71" s="1000"/>
      <c r="AR71" s="1000"/>
      <c r="AS71" s="1000"/>
      <c r="AT71" s="1000"/>
      <c r="AU71" s="1000" t="s">
        <v>561</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551</v>
      </c>
      <c r="C72" s="1004"/>
      <c r="D72" s="1004"/>
      <c r="E72" s="1004"/>
      <c r="F72" s="1004"/>
      <c r="G72" s="1004"/>
      <c r="H72" s="1004"/>
      <c r="I72" s="1004"/>
      <c r="J72" s="1004"/>
      <c r="K72" s="1004"/>
      <c r="L72" s="1004"/>
      <c r="M72" s="1004"/>
      <c r="N72" s="1004"/>
      <c r="O72" s="1004"/>
      <c r="P72" s="1005"/>
      <c r="Q72" s="1006">
        <v>28888</v>
      </c>
      <c r="R72" s="1000"/>
      <c r="S72" s="1000"/>
      <c r="T72" s="1000"/>
      <c r="U72" s="1000"/>
      <c r="V72" s="1000">
        <v>27514</v>
      </c>
      <c r="W72" s="1000"/>
      <c r="X72" s="1000"/>
      <c r="Y72" s="1000"/>
      <c r="Z72" s="1000"/>
      <c r="AA72" s="1000">
        <v>1374</v>
      </c>
      <c r="AB72" s="1000"/>
      <c r="AC72" s="1000"/>
      <c r="AD72" s="1000"/>
      <c r="AE72" s="1000"/>
      <c r="AF72" s="1000">
        <v>1374</v>
      </c>
      <c r="AG72" s="1000"/>
      <c r="AH72" s="1000"/>
      <c r="AI72" s="1000"/>
      <c r="AJ72" s="1000"/>
      <c r="AK72" s="1000">
        <v>22</v>
      </c>
      <c r="AL72" s="1000"/>
      <c r="AM72" s="1000"/>
      <c r="AN72" s="1000"/>
      <c r="AO72" s="1000"/>
      <c r="AP72" s="1000" t="s">
        <v>558</v>
      </c>
      <c r="AQ72" s="1000"/>
      <c r="AR72" s="1000"/>
      <c r="AS72" s="1000"/>
      <c r="AT72" s="1000"/>
      <c r="AU72" s="1000" t="s">
        <v>559</v>
      </c>
      <c r="AV72" s="1000"/>
      <c r="AW72" s="1000"/>
      <c r="AX72" s="1000"/>
      <c r="AY72" s="1000"/>
      <c r="AZ72" s="1001" t="s">
        <v>560</v>
      </c>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551</v>
      </c>
      <c r="C73" s="1004"/>
      <c r="D73" s="1004"/>
      <c r="E73" s="1004"/>
      <c r="F73" s="1004"/>
      <c r="G73" s="1004"/>
      <c r="H73" s="1004"/>
      <c r="I73" s="1004"/>
      <c r="J73" s="1004"/>
      <c r="K73" s="1004"/>
      <c r="L73" s="1004"/>
      <c r="M73" s="1004"/>
      <c r="N73" s="1004"/>
      <c r="O73" s="1004"/>
      <c r="P73" s="1005"/>
      <c r="Q73" s="1006">
        <v>366</v>
      </c>
      <c r="R73" s="1000"/>
      <c r="S73" s="1000"/>
      <c r="T73" s="1000"/>
      <c r="U73" s="1000"/>
      <c r="V73" s="1000">
        <v>149</v>
      </c>
      <c r="W73" s="1000"/>
      <c r="X73" s="1000"/>
      <c r="Y73" s="1000"/>
      <c r="Z73" s="1000"/>
      <c r="AA73" s="1000">
        <v>218</v>
      </c>
      <c r="AB73" s="1000"/>
      <c r="AC73" s="1000"/>
      <c r="AD73" s="1000"/>
      <c r="AE73" s="1000"/>
      <c r="AF73" s="1000">
        <v>218</v>
      </c>
      <c r="AG73" s="1000"/>
      <c r="AH73" s="1000"/>
      <c r="AI73" s="1000"/>
      <c r="AJ73" s="1000"/>
      <c r="AK73" s="1000" t="s">
        <v>561</v>
      </c>
      <c r="AL73" s="1000"/>
      <c r="AM73" s="1000"/>
      <c r="AN73" s="1000"/>
      <c r="AO73" s="1000"/>
      <c r="AP73" s="1000" t="s">
        <v>558</v>
      </c>
      <c r="AQ73" s="1000"/>
      <c r="AR73" s="1000"/>
      <c r="AS73" s="1000"/>
      <c r="AT73" s="1000"/>
      <c r="AU73" s="1000" t="s">
        <v>558</v>
      </c>
      <c r="AV73" s="1000"/>
      <c r="AW73" s="1000"/>
      <c r="AX73" s="1000"/>
      <c r="AY73" s="1000"/>
      <c r="AZ73" s="1001" t="s">
        <v>562</v>
      </c>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553</v>
      </c>
      <c r="C74" s="1004"/>
      <c r="D74" s="1004"/>
      <c r="E74" s="1004"/>
      <c r="F74" s="1004"/>
      <c r="G74" s="1004"/>
      <c r="H74" s="1004"/>
      <c r="I74" s="1004"/>
      <c r="J74" s="1004"/>
      <c r="K74" s="1004"/>
      <c r="L74" s="1004"/>
      <c r="M74" s="1004"/>
      <c r="N74" s="1004"/>
      <c r="O74" s="1004"/>
      <c r="P74" s="1005"/>
      <c r="Q74" s="1006">
        <v>1551</v>
      </c>
      <c r="R74" s="1000"/>
      <c r="S74" s="1000"/>
      <c r="T74" s="1000"/>
      <c r="U74" s="1000"/>
      <c r="V74" s="1000">
        <v>1512</v>
      </c>
      <c r="W74" s="1000"/>
      <c r="X74" s="1000"/>
      <c r="Y74" s="1000"/>
      <c r="Z74" s="1000"/>
      <c r="AA74" s="1000">
        <v>38</v>
      </c>
      <c r="AB74" s="1000"/>
      <c r="AC74" s="1000"/>
      <c r="AD74" s="1000"/>
      <c r="AE74" s="1000"/>
      <c r="AF74" s="1000">
        <v>38</v>
      </c>
      <c r="AG74" s="1000"/>
      <c r="AH74" s="1000"/>
      <c r="AI74" s="1000"/>
      <c r="AJ74" s="1000"/>
      <c r="AK74" s="1000" t="s">
        <v>558</v>
      </c>
      <c r="AL74" s="1000"/>
      <c r="AM74" s="1000"/>
      <c r="AN74" s="1000"/>
      <c r="AO74" s="1000"/>
      <c r="AP74" s="1000" t="s">
        <v>558</v>
      </c>
      <c r="AQ74" s="1000"/>
      <c r="AR74" s="1000"/>
      <c r="AS74" s="1000"/>
      <c r="AT74" s="1000"/>
      <c r="AU74" s="1000" t="s">
        <v>558</v>
      </c>
      <c r="AV74" s="1000"/>
      <c r="AW74" s="1000"/>
      <c r="AX74" s="1000"/>
      <c r="AY74" s="1000"/>
      <c r="AZ74" s="1001" t="s">
        <v>560</v>
      </c>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553</v>
      </c>
      <c r="C75" s="1004"/>
      <c r="D75" s="1004"/>
      <c r="E75" s="1004"/>
      <c r="F75" s="1004"/>
      <c r="G75" s="1004"/>
      <c r="H75" s="1004"/>
      <c r="I75" s="1004"/>
      <c r="J75" s="1004"/>
      <c r="K75" s="1004"/>
      <c r="L75" s="1004"/>
      <c r="M75" s="1004"/>
      <c r="N75" s="1004"/>
      <c r="O75" s="1004"/>
      <c r="P75" s="1005"/>
      <c r="Q75" s="1010">
        <v>653677</v>
      </c>
      <c r="R75" s="1008"/>
      <c r="S75" s="1008"/>
      <c r="T75" s="1008"/>
      <c r="U75" s="1009"/>
      <c r="V75" s="1007">
        <v>638723</v>
      </c>
      <c r="W75" s="1008"/>
      <c r="X75" s="1008"/>
      <c r="Y75" s="1008"/>
      <c r="Z75" s="1009"/>
      <c r="AA75" s="1007">
        <v>14954</v>
      </c>
      <c r="AB75" s="1008"/>
      <c r="AC75" s="1008"/>
      <c r="AD75" s="1008"/>
      <c r="AE75" s="1009"/>
      <c r="AF75" s="1007">
        <v>14954</v>
      </c>
      <c r="AG75" s="1008"/>
      <c r="AH75" s="1008"/>
      <c r="AI75" s="1008"/>
      <c r="AJ75" s="1009"/>
      <c r="AK75" s="1007">
        <v>3939</v>
      </c>
      <c r="AL75" s="1008"/>
      <c r="AM75" s="1008"/>
      <c r="AN75" s="1008"/>
      <c r="AO75" s="1009"/>
      <c r="AP75" s="1007" t="s">
        <v>490</v>
      </c>
      <c r="AQ75" s="1008"/>
      <c r="AR75" s="1008"/>
      <c r="AS75" s="1008"/>
      <c r="AT75" s="1009"/>
      <c r="AU75" s="1007" t="s">
        <v>490</v>
      </c>
      <c r="AV75" s="1008"/>
      <c r="AW75" s="1008"/>
      <c r="AX75" s="1008"/>
      <c r="AY75" s="1009"/>
      <c r="AZ75" s="1011" t="s">
        <v>563</v>
      </c>
      <c r="BA75" s="1012"/>
      <c r="BB75" s="1012"/>
      <c r="BC75" s="1012"/>
      <c r="BD75" s="1013"/>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552</v>
      </c>
      <c r="C76" s="1004"/>
      <c r="D76" s="1004"/>
      <c r="E76" s="1004"/>
      <c r="F76" s="1004"/>
      <c r="G76" s="1004"/>
      <c r="H76" s="1004"/>
      <c r="I76" s="1004"/>
      <c r="J76" s="1004"/>
      <c r="K76" s="1004"/>
      <c r="L76" s="1004"/>
      <c r="M76" s="1004"/>
      <c r="N76" s="1004"/>
      <c r="O76" s="1004"/>
      <c r="P76" s="1005"/>
      <c r="Q76" s="1006">
        <v>437</v>
      </c>
      <c r="R76" s="1000"/>
      <c r="S76" s="1000"/>
      <c r="T76" s="1000"/>
      <c r="U76" s="1000"/>
      <c r="V76" s="1000">
        <v>412</v>
      </c>
      <c r="W76" s="1000"/>
      <c r="X76" s="1000"/>
      <c r="Y76" s="1000"/>
      <c r="Z76" s="1000"/>
      <c r="AA76" s="1000">
        <v>25</v>
      </c>
      <c r="AB76" s="1000"/>
      <c r="AC76" s="1000"/>
      <c r="AD76" s="1000"/>
      <c r="AE76" s="1000"/>
      <c r="AF76" s="1000">
        <v>25</v>
      </c>
      <c r="AG76" s="1000"/>
      <c r="AH76" s="1000"/>
      <c r="AI76" s="1000"/>
      <c r="AJ76" s="1000"/>
      <c r="AK76" s="1000">
        <v>90</v>
      </c>
      <c r="AL76" s="1000"/>
      <c r="AM76" s="1000"/>
      <c r="AN76" s="1000"/>
      <c r="AO76" s="1000"/>
      <c r="AP76" s="1000" t="s">
        <v>555</v>
      </c>
      <c r="AQ76" s="1000"/>
      <c r="AR76" s="1000"/>
      <c r="AS76" s="1000"/>
      <c r="AT76" s="1000"/>
      <c r="AU76" s="1000" t="s">
        <v>555</v>
      </c>
      <c r="AV76" s="1000"/>
      <c r="AW76" s="1000"/>
      <c r="AX76" s="1000"/>
      <c r="AY76" s="1000"/>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554</v>
      </c>
      <c r="C77" s="1004"/>
      <c r="D77" s="1004"/>
      <c r="E77" s="1004"/>
      <c r="F77" s="1004"/>
      <c r="G77" s="1004"/>
      <c r="H77" s="1004"/>
      <c r="I77" s="1004"/>
      <c r="J77" s="1004"/>
      <c r="K77" s="1004"/>
      <c r="L77" s="1004"/>
      <c r="M77" s="1004"/>
      <c r="N77" s="1004"/>
      <c r="O77" s="1004"/>
      <c r="P77" s="1005"/>
      <c r="Q77" s="1010">
        <v>10</v>
      </c>
      <c r="R77" s="1008"/>
      <c r="S77" s="1008"/>
      <c r="T77" s="1008"/>
      <c r="U77" s="1009"/>
      <c r="V77" s="1007">
        <v>7</v>
      </c>
      <c r="W77" s="1008"/>
      <c r="X77" s="1008"/>
      <c r="Y77" s="1008"/>
      <c r="Z77" s="1009"/>
      <c r="AA77" s="1007">
        <v>3</v>
      </c>
      <c r="AB77" s="1008"/>
      <c r="AC77" s="1008"/>
      <c r="AD77" s="1008"/>
      <c r="AE77" s="1009"/>
      <c r="AF77" s="1007">
        <v>3</v>
      </c>
      <c r="AG77" s="1008"/>
      <c r="AH77" s="1008"/>
      <c r="AI77" s="1008"/>
      <c r="AJ77" s="1009"/>
      <c r="AK77" s="1007" t="s">
        <v>555</v>
      </c>
      <c r="AL77" s="1008"/>
      <c r="AM77" s="1008"/>
      <c r="AN77" s="1008"/>
      <c r="AO77" s="1009"/>
      <c r="AP77" s="1007" t="s">
        <v>555</v>
      </c>
      <c r="AQ77" s="1008"/>
      <c r="AR77" s="1008"/>
      <c r="AS77" s="1008"/>
      <c r="AT77" s="1009"/>
      <c r="AU77" s="1007" t="s">
        <v>555</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10"/>
      <c r="R82" s="1008"/>
      <c r="S82" s="1008"/>
      <c r="T82" s="1008"/>
      <c r="U82" s="1009"/>
      <c r="V82" s="1007"/>
      <c r="W82" s="1008"/>
      <c r="X82" s="1008"/>
      <c r="Y82" s="1008"/>
      <c r="Z82" s="1009"/>
      <c r="AA82" s="1007"/>
      <c r="AB82" s="1008"/>
      <c r="AC82" s="1008"/>
      <c r="AD82" s="1008"/>
      <c r="AE82" s="1009"/>
      <c r="AF82" s="1007"/>
      <c r="AG82" s="1008"/>
      <c r="AH82" s="1008"/>
      <c r="AI82" s="1008"/>
      <c r="AJ82" s="1009"/>
      <c r="AK82" s="1007"/>
      <c r="AL82" s="1008"/>
      <c r="AM82" s="1008"/>
      <c r="AN82" s="1008"/>
      <c r="AO82" s="1009"/>
      <c r="AP82" s="1007"/>
      <c r="AQ82" s="1008"/>
      <c r="AR82" s="1008"/>
      <c r="AS82" s="1008"/>
      <c r="AT82" s="1009"/>
      <c r="AU82" s="1007"/>
      <c r="AV82" s="1008"/>
      <c r="AW82" s="1008"/>
      <c r="AX82" s="1008"/>
      <c r="AY82" s="1009"/>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370</v>
      </c>
      <c r="B88" s="973" t="s">
        <v>403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f>(102768+150684+50334+40563+1374257+217651+38488+14954105+25152+2808)/1000</f>
        <v>16956.810000000001</v>
      </c>
      <c r="AG88" s="988"/>
      <c r="AH88" s="988"/>
      <c r="AI88" s="988"/>
      <c r="AJ88" s="988"/>
      <c r="AK88" s="992"/>
      <c r="AL88" s="992"/>
      <c r="AM88" s="992"/>
      <c r="AN88" s="992"/>
      <c r="AO88" s="992"/>
      <c r="AP88" s="988">
        <f>(797317+1431074)/1000</f>
        <v>2228.3910000000001</v>
      </c>
      <c r="AQ88" s="988"/>
      <c r="AR88" s="988"/>
      <c r="AS88" s="988"/>
      <c r="AT88" s="988"/>
      <c r="AU88" s="988">
        <f>(668319+478788)/1000</f>
        <v>1147.107</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404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410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411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412</v>
      </c>
      <c r="AB109" s="923"/>
      <c r="AC109" s="923"/>
      <c r="AD109" s="923"/>
      <c r="AE109" s="924"/>
      <c r="AF109" s="925" t="s">
        <v>288</v>
      </c>
      <c r="AG109" s="923"/>
      <c r="AH109" s="923"/>
      <c r="AI109" s="923"/>
      <c r="AJ109" s="924"/>
      <c r="AK109" s="925" t="s">
        <v>287</v>
      </c>
      <c r="AL109" s="923"/>
      <c r="AM109" s="923"/>
      <c r="AN109" s="923"/>
      <c r="AO109" s="924"/>
      <c r="AP109" s="925" t="s">
        <v>413</v>
      </c>
      <c r="AQ109" s="923"/>
      <c r="AR109" s="923"/>
      <c r="AS109" s="923"/>
      <c r="AT109" s="954"/>
      <c r="AU109" s="922" t="s">
        <v>411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412</v>
      </c>
      <c r="BR109" s="923"/>
      <c r="BS109" s="923"/>
      <c r="BT109" s="923"/>
      <c r="BU109" s="924"/>
      <c r="BV109" s="925" t="s">
        <v>288</v>
      </c>
      <c r="BW109" s="923"/>
      <c r="BX109" s="923"/>
      <c r="BY109" s="923"/>
      <c r="BZ109" s="924"/>
      <c r="CA109" s="925" t="s">
        <v>287</v>
      </c>
      <c r="CB109" s="923"/>
      <c r="CC109" s="923"/>
      <c r="CD109" s="923"/>
      <c r="CE109" s="924"/>
      <c r="CF109" s="961" t="s">
        <v>413</v>
      </c>
      <c r="CG109" s="961"/>
      <c r="CH109" s="961"/>
      <c r="CI109" s="961"/>
      <c r="CJ109" s="961"/>
      <c r="CK109" s="925" t="s">
        <v>414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412</v>
      </c>
      <c r="DH109" s="923"/>
      <c r="DI109" s="923"/>
      <c r="DJ109" s="923"/>
      <c r="DK109" s="924"/>
      <c r="DL109" s="925" t="s">
        <v>288</v>
      </c>
      <c r="DM109" s="923"/>
      <c r="DN109" s="923"/>
      <c r="DO109" s="923"/>
      <c r="DP109" s="924"/>
      <c r="DQ109" s="925" t="s">
        <v>287</v>
      </c>
      <c r="DR109" s="923"/>
      <c r="DS109" s="923"/>
      <c r="DT109" s="923"/>
      <c r="DU109" s="924"/>
      <c r="DV109" s="925" t="s">
        <v>413</v>
      </c>
      <c r="DW109" s="923"/>
      <c r="DX109" s="923"/>
      <c r="DY109" s="923"/>
      <c r="DZ109" s="954"/>
    </row>
    <row r="110" spans="1:131" s="199" customFormat="1" ht="26.25" customHeight="1">
      <c r="A110" s="825" t="s">
        <v>415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5089364</v>
      </c>
      <c r="AB110" s="916"/>
      <c r="AC110" s="916"/>
      <c r="AD110" s="916"/>
      <c r="AE110" s="917"/>
      <c r="AF110" s="918">
        <v>4678393</v>
      </c>
      <c r="AG110" s="916"/>
      <c r="AH110" s="916"/>
      <c r="AI110" s="916"/>
      <c r="AJ110" s="917"/>
      <c r="AK110" s="918">
        <v>4604858</v>
      </c>
      <c r="AL110" s="916"/>
      <c r="AM110" s="916"/>
      <c r="AN110" s="916"/>
      <c r="AO110" s="917"/>
      <c r="AP110" s="919">
        <v>17.100000000000001</v>
      </c>
      <c r="AQ110" s="920"/>
      <c r="AR110" s="920"/>
      <c r="AS110" s="920"/>
      <c r="AT110" s="921"/>
      <c r="AU110" s="955" t="s">
        <v>62</v>
      </c>
      <c r="AV110" s="956"/>
      <c r="AW110" s="956"/>
      <c r="AX110" s="956"/>
      <c r="AY110" s="956"/>
      <c r="AZ110" s="881" t="s">
        <v>416</v>
      </c>
      <c r="BA110" s="826"/>
      <c r="BB110" s="826"/>
      <c r="BC110" s="826"/>
      <c r="BD110" s="826"/>
      <c r="BE110" s="826"/>
      <c r="BF110" s="826"/>
      <c r="BG110" s="826"/>
      <c r="BH110" s="826"/>
      <c r="BI110" s="826"/>
      <c r="BJ110" s="826"/>
      <c r="BK110" s="826"/>
      <c r="BL110" s="826"/>
      <c r="BM110" s="826"/>
      <c r="BN110" s="826"/>
      <c r="BO110" s="826"/>
      <c r="BP110" s="827"/>
      <c r="BQ110" s="882">
        <v>47259392</v>
      </c>
      <c r="BR110" s="863"/>
      <c r="BS110" s="863"/>
      <c r="BT110" s="863"/>
      <c r="BU110" s="863"/>
      <c r="BV110" s="863">
        <v>48136085</v>
      </c>
      <c r="BW110" s="863"/>
      <c r="BX110" s="863"/>
      <c r="BY110" s="863"/>
      <c r="BZ110" s="863"/>
      <c r="CA110" s="863">
        <v>47005789</v>
      </c>
      <c r="CB110" s="863"/>
      <c r="CC110" s="863"/>
      <c r="CD110" s="863"/>
      <c r="CE110" s="863"/>
      <c r="CF110" s="887">
        <v>174.5</v>
      </c>
      <c r="CG110" s="888"/>
      <c r="CH110" s="888"/>
      <c r="CI110" s="888"/>
      <c r="CJ110" s="888"/>
      <c r="CK110" s="951" t="s">
        <v>417</v>
      </c>
      <c r="CL110" s="837"/>
      <c r="CM110" s="912" t="s">
        <v>418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c r="A111" s="792" t="s">
        <v>419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420</v>
      </c>
      <c r="BA111" s="768"/>
      <c r="BB111" s="768"/>
      <c r="BC111" s="768"/>
      <c r="BD111" s="768"/>
      <c r="BE111" s="768"/>
      <c r="BF111" s="768"/>
      <c r="BG111" s="768"/>
      <c r="BH111" s="768"/>
      <c r="BI111" s="768"/>
      <c r="BJ111" s="768"/>
      <c r="BK111" s="768"/>
      <c r="BL111" s="768"/>
      <c r="BM111" s="768"/>
      <c r="BN111" s="768"/>
      <c r="BO111" s="768"/>
      <c r="BP111" s="769"/>
      <c r="BQ111" s="834">
        <v>85326</v>
      </c>
      <c r="BR111" s="835"/>
      <c r="BS111" s="835"/>
      <c r="BT111" s="835"/>
      <c r="BU111" s="835"/>
      <c r="BV111" s="835">
        <v>69673</v>
      </c>
      <c r="BW111" s="835"/>
      <c r="BX111" s="835"/>
      <c r="BY111" s="835"/>
      <c r="BZ111" s="835"/>
      <c r="CA111" s="835">
        <v>53343</v>
      </c>
      <c r="CB111" s="835"/>
      <c r="CC111" s="835"/>
      <c r="CD111" s="835"/>
      <c r="CE111" s="835"/>
      <c r="CF111" s="896">
        <v>0.2</v>
      </c>
      <c r="CG111" s="897"/>
      <c r="CH111" s="897"/>
      <c r="CI111" s="897"/>
      <c r="CJ111" s="897"/>
      <c r="CK111" s="952"/>
      <c r="CL111" s="839"/>
      <c r="CM111" s="842" t="s">
        <v>421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v>85326</v>
      </c>
      <c r="DH111" s="835"/>
      <c r="DI111" s="835"/>
      <c r="DJ111" s="835"/>
      <c r="DK111" s="835"/>
      <c r="DL111" s="835">
        <v>69673</v>
      </c>
      <c r="DM111" s="835"/>
      <c r="DN111" s="835"/>
      <c r="DO111" s="835"/>
      <c r="DP111" s="835"/>
      <c r="DQ111" s="835">
        <v>53343</v>
      </c>
      <c r="DR111" s="835"/>
      <c r="DS111" s="835"/>
      <c r="DT111" s="835"/>
      <c r="DU111" s="835"/>
      <c r="DV111" s="812">
        <v>0.2</v>
      </c>
      <c r="DW111" s="812"/>
      <c r="DX111" s="812"/>
      <c r="DY111" s="812"/>
      <c r="DZ111" s="813"/>
    </row>
    <row r="112" spans="1:131" s="199" customFormat="1" ht="26.25" customHeight="1">
      <c r="A112" s="937" t="s">
        <v>422</v>
      </c>
      <c r="B112" s="938"/>
      <c r="C112" s="768" t="s">
        <v>423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424</v>
      </c>
      <c r="BA112" s="768"/>
      <c r="BB112" s="768"/>
      <c r="BC112" s="768"/>
      <c r="BD112" s="768"/>
      <c r="BE112" s="768"/>
      <c r="BF112" s="768"/>
      <c r="BG112" s="768"/>
      <c r="BH112" s="768"/>
      <c r="BI112" s="768"/>
      <c r="BJ112" s="768"/>
      <c r="BK112" s="768"/>
      <c r="BL112" s="768"/>
      <c r="BM112" s="768"/>
      <c r="BN112" s="768"/>
      <c r="BO112" s="768"/>
      <c r="BP112" s="769"/>
      <c r="BQ112" s="834">
        <v>24913675</v>
      </c>
      <c r="BR112" s="835"/>
      <c r="BS112" s="835"/>
      <c r="BT112" s="835"/>
      <c r="BU112" s="835"/>
      <c r="BV112" s="835">
        <v>24359238</v>
      </c>
      <c r="BW112" s="835"/>
      <c r="BX112" s="835"/>
      <c r="BY112" s="835"/>
      <c r="BZ112" s="835"/>
      <c r="CA112" s="835">
        <v>23795445</v>
      </c>
      <c r="CB112" s="835"/>
      <c r="CC112" s="835"/>
      <c r="CD112" s="835"/>
      <c r="CE112" s="835"/>
      <c r="CF112" s="896">
        <v>88.3</v>
      </c>
      <c r="CG112" s="897"/>
      <c r="CH112" s="897"/>
      <c r="CI112" s="897"/>
      <c r="CJ112" s="897"/>
      <c r="CK112" s="952"/>
      <c r="CL112" s="839"/>
      <c r="CM112" s="842" t="s">
        <v>425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c r="A113" s="939"/>
      <c r="B113" s="940"/>
      <c r="C113" s="768" t="s">
        <v>426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1308731</v>
      </c>
      <c r="AB113" s="944"/>
      <c r="AC113" s="944"/>
      <c r="AD113" s="944"/>
      <c r="AE113" s="945"/>
      <c r="AF113" s="946">
        <v>1252100</v>
      </c>
      <c r="AG113" s="944"/>
      <c r="AH113" s="944"/>
      <c r="AI113" s="944"/>
      <c r="AJ113" s="945"/>
      <c r="AK113" s="946">
        <v>1194413</v>
      </c>
      <c r="AL113" s="944"/>
      <c r="AM113" s="944"/>
      <c r="AN113" s="944"/>
      <c r="AO113" s="945"/>
      <c r="AP113" s="947">
        <v>4.4000000000000004</v>
      </c>
      <c r="AQ113" s="948"/>
      <c r="AR113" s="948"/>
      <c r="AS113" s="948"/>
      <c r="AT113" s="949"/>
      <c r="AU113" s="957"/>
      <c r="AV113" s="958"/>
      <c r="AW113" s="958"/>
      <c r="AX113" s="958"/>
      <c r="AY113" s="958"/>
      <c r="AZ113" s="833" t="s">
        <v>427</v>
      </c>
      <c r="BA113" s="768"/>
      <c r="BB113" s="768"/>
      <c r="BC113" s="768"/>
      <c r="BD113" s="768"/>
      <c r="BE113" s="768"/>
      <c r="BF113" s="768"/>
      <c r="BG113" s="768"/>
      <c r="BH113" s="768"/>
      <c r="BI113" s="768"/>
      <c r="BJ113" s="768"/>
      <c r="BK113" s="768"/>
      <c r="BL113" s="768"/>
      <c r="BM113" s="768"/>
      <c r="BN113" s="768"/>
      <c r="BO113" s="768"/>
      <c r="BP113" s="769"/>
      <c r="BQ113" s="834">
        <v>1356923</v>
      </c>
      <c r="BR113" s="835"/>
      <c r="BS113" s="835"/>
      <c r="BT113" s="835"/>
      <c r="BU113" s="835"/>
      <c r="BV113" s="835">
        <v>1250392</v>
      </c>
      <c r="BW113" s="835"/>
      <c r="BX113" s="835"/>
      <c r="BY113" s="835"/>
      <c r="BZ113" s="835"/>
      <c r="CA113" s="835">
        <v>1147107</v>
      </c>
      <c r="CB113" s="835"/>
      <c r="CC113" s="835"/>
      <c r="CD113" s="835"/>
      <c r="CE113" s="835"/>
      <c r="CF113" s="896">
        <v>4.3</v>
      </c>
      <c r="CG113" s="897"/>
      <c r="CH113" s="897"/>
      <c r="CI113" s="897"/>
      <c r="CJ113" s="897"/>
      <c r="CK113" s="952"/>
      <c r="CL113" s="839"/>
      <c r="CM113" s="842" t="s">
        <v>428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c r="A114" s="939"/>
      <c r="B114" s="940"/>
      <c r="C114" s="768" t="s">
        <v>429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283701</v>
      </c>
      <c r="AB114" s="798"/>
      <c r="AC114" s="798"/>
      <c r="AD114" s="798"/>
      <c r="AE114" s="799"/>
      <c r="AF114" s="800">
        <v>168330</v>
      </c>
      <c r="AG114" s="798"/>
      <c r="AH114" s="798"/>
      <c r="AI114" s="798"/>
      <c r="AJ114" s="799"/>
      <c r="AK114" s="800">
        <v>231461</v>
      </c>
      <c r="AL114" s="798"/>
      <c r="AM114" s="798"/>
      <c r="AN114" s="798"/>
      <c r="AO114" s="799"/>
      <c r="AP114" s="845">
        <v>0.9</v>
      </c>
      <c r="AQ114" s="846"/>
      <c r="AR114" s="846"/>
      <c r="AS114" s="846"/>
      <c r="AT114" s="847"/>
      <c r="AU114" s="957"/>
      <c r="AV114" s="958"/>
      <c r="AW114" s="958"/>
      <c r="AX114" s="958"/>
      <c r="AY114" s="958"/>
      <c r="AZ114" s="833" t="s">
        <v>430</v>
      </c>
      <c r="BA114" s="768"/>
      <c r="BB114" s="768"/>
      <c r="BC114" s="768"/>
      <c r="BD114" s="768"/>
      <c r="BE114" s="768"/>
      <c r="BF114" s="768"/>
      <c r="BG114" s="768"/>
      <c r="BH114" s="768"/>
      <c r="BI114" s="768"/>
      <c r="BJ114" s="768"/>
      <c r="BK114" s="768"/>
      <c r="BL114" s="768"/>
      <c r="BM114" s="768"/>
      <c r="BN114" s="768"/>
      <c r="BO114" s="768"/>
      <c r="BP114" s="769"/>
      <c r="BQ114" s="834">
        <v>4819994</v>
      </c>
      <c r="BR114" s="835"/>
      <c r="BS114" s="835"/>
      <c r="BT114" s="835"/>
      <c r="BU114" s="835"/>
      <c r="BV114" s="835">
        <v>4232393</v>
      </c>
      <c r="BW114" s="835"/>
      <c r="BX114" s="835"/>
      <c r="BY114" s="835"/>
      <c r="BZ114" s="835"/>
      <c r="CA114" s="835">
        <v>4275638</v>
      </c>
      <c r="CB114" s="835"/>
      <c r="CC114" s="835"/>
      <c r="CD114" s="835"/>
      <c r="CE114" s="835"/>
      <c r="CF114" s="896">
        <v>15.9</v>
      </c>
      <c r="CG114" s="897"/>
      <c r="CH114" s="897"/>
      <c r="CI114" s="897"/>
      <c r="CJ114" s="897"/>
      <c r="CK114" s="952"/>
      <c r="CL114" s="839"/>
      <c r="CM114" s="842" t="s">
        <v>431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c r="A115" s="939"/>
      <c r="B115" s="940"/>
      <c r="C115" s="768" t="s">
        <v>432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19867</v>
      </c>
      <c r="AB115" s="944"/>
      <c r="AC115" s="944"/>
      <c r="AD115" s="944"/>
      <c r="AE115" s="945"/>
      <c r="AF115" s="946">
        <v>19511</v>
      </c>
      <c r="AG115" s="944"/>
      <c r="AH115" s="944"/>
      <c r="AI115" s="944"/>
      <c r="AJ115" s="945"/>
      <c r="AK115" s="946">
        <v>19526</v>
      </c>
      <c r="AL115" s="944"/>
      <c r="AM115" s="944"/>
      <c r="AN115" s="944"/>
      <c r="AO115" s="945"/>
      <c r="AP115" s="947">
        <v>0.1</v>
      </c>
      <c r="AQ115" s="948"/>
      <c r="AR115" s="948"/>
      <c r="AS115" s="948"/>
      <c r="AT115" s="949"/>
      <c r="AU115" s="957"/>
      <c r="AV115" s="958"/>
      <c r="AW115" s="958"/>
      <c r="AX115" s="958"/>
      <c r="AY115" s="958"/>
      <c r="AZ115" s="833" t="s">
        <v>433</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v>1076</v>
      </c>
      <c r="BW115" s="835"/>
      <c r="BX115" s="835"/>
      <c r="BY115" s="835"/>
      <c r="BZ115" s="835"/>
      <c r="CA115" s="835" t="s">
        <v>113</v>
      </c>
      <c r="CB115" s="835"/>
      <c r="CC115" s="835"/>
      <c r="CD115" s="835"/>
      <c r="CE115" s="835"/>
      <c r="CF115" s="896" t="s">
        <v>113</v>
      </c>
      <c r="CG115" s="897"/>
      <c r="CH115" s="897"/>
      <c r="CI115" s="897"/>
      <c r="CJ115" s="897"/>
      <c r="CK115" s="952"/>
      <c r="CL115" s="839"/>
      <c r="CM115" s="833" t="s">
        <v>434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c r="A116" s="941"/>
      <c r="B116" s="942"/>
      <c r="C116" s="901" t="s">
        <v>435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436</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438</v>
      </c>
      <c r="Z117" s="924"/>
      <c r="AA117" s="929">
        <v>6701663</v>
      </c>
      <c r="AB117" s="930"/>
      <c r="AC117" s="930"/>
      <c r="AD117" s="930"/>
      <c r="AE117" s="931"/>
      <c r="AF117" s="932">
        <v>6118334</v>
      </c>
      <c r="AG117" s="930"/>
      <c r="AH117" s="930"/>
      <c r="AI117" s="930"/>
      <c r="AJ117" s="931"/>
      <c r="AK117" s="932">
        <v>6050258</v>
      </c>
      <c r="AL117" s="930"/>
      <c r="AM117" s="930"/>
      <c r="AN117" s="930"/>
      <c r="AO117" s="931"/>
      <c r="AP117" s="933"/>
      <c r="AQ117" s="934"/>
      <c r="AR117" s="934"/>
      <c r="AS117" s="934"/>
      <c r="AT117" s="935"/>
      <c r="AU117" s="957"/>
      <c r="AV117" s="958"/>
      <c r="AW117" s="958"/>
      <c r="AX117" s="958"/>
      <c r="AY117" s="958"/>
      <c r="AZ117" s="884" t="s">
        <v>439</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440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c r="A118" s="922" t="s">
        <v>414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412</v>
      </c>
      <c r="AB118" s="923"/>
      <c r="AC118" s="923"/>
      <c r="AD118" s="923"/>
      <c r="AE118" s="924"/>
      <c r="AF118" s="925" t="s">
        <v>288</v>
      </c>
      <c r="AG118" s="923"/>
      <c r="AH118" s="923"/>
      <c r="AI118" s="923"/>
      <c r="AJ118" s="924"/>
      <c r="AK118" s="925" t="s">
        <v>287</v>
      </c>
      <c r="AL118" s="923"/>
      <c r="AM118" s="923"/>
      <c r="AN118" s="923"/>
      <c r="AO118" s="924"/>
      <c r="AP118" s="926" t="s">
        <v>413</v>
      </c>
      <c r="AQ118" s="927"/>
      <c r="AR118" s="927"/>
      <c r="AS118" s="927"/>
      <c r="AT118" s="928"/>
      <c r="AU118" s="957"/>
      <c r="AV118" s="958"/>
      <c r="AW118" s="958"/>
      <c r="AX118" s="958"/>
      <c r="AY118" s="958"/>
      <c r="AZ118" s="900" t="s">
        <v>441</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442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c r="A119" s="836" t="s">
        <v>417</v>
      </c>
      <c r="B119" s="837"/>
      <c r="C119" s="912" t="s">
        <v>418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443</v>
      </c>
      <c r="BP119" s="899"/>
      <c r="BQ119" s="903">
        <v>78435310</v>
      </c>
      <c r="BR119" s="866"/>
      <c r="BS119" s="866"/>
      <c r="BT119" s="866"/>
      <c r="BU119" s="866"/>
      <c r="BV119" s="866">
        <v>78048857</v>
      </c>
      <c r="BW119" s="866"/>
      <c r="BX119" s="866"/>
      <c r="BY119" s="866"/>
      <c r="BZ119" s="866"/>
      <c r="CA119" s="866">
        <v>76277322</v>
      </c>
      <c r="CB119" s="866"/>
      <c r="CC119" s="866"/>
      <c r="CD119" s="866"/>
      <c r="CE119" s="866"/>
      <c r="CF119" s="764"/>
      <c r="CG119" s="765"/>
      <c r="CH119" s="765"/>
      <c r="CI119" s="765"/>
      <c r="CJ119" s="855"/>
      <c r="CK119" s="953"/>
      <c r="CL119" s="841"/>
      <c r="CM119" s="859" t="s">
        <v>444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c r="A120" s="838"/>
      <c r="B120" s="839"/>
      <c r="C120" s="842" t="s">
        <v>421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v>19495</v>
      </c>
      <c r="AB120" s="798"/>
      <c r="AC120" s="798"/>
      <c r="AD120" s="798"/>
      <c r="AE120" s="799"/>
      <c r="AF120" s="800">
        <v>19511</v>
      </c>
      <c r="AG120" s="798"/>
      <c r="AH120" s="798"/>
      <c r="AI120" s="798"/>
      <c r="AJ120" s="799"/>
      <c r="AK120" s="800">
        <v>19526</v>
      </c>
      <c r="AL120" s="798"/>
      <c r="AM120" s="798"/>
      <c r="AN120" s="798"/>
      <c r="AO120" s="799"/>
      <c r="AP120" s="845">
        <v>0.1</v>
      </c>
      <c r="AQ120" s="846"/>
      <c r="AR120" s="846"/>
      <c r="AS120" s="846"/>
      <c r="AT120" s="847"/>
      <c r="AU120" s="904" t="s">
        <v>445</v>
      </c>
      <c r="AV120" s="905"/>
      <c r="AW120" s="905"/>
      <c r="AX120" s="905"/>
      <c r="AY120" s="906"/>
      <c r="AZ120" s="881" t="s">
        <v>446</v>
      </c>
      <c r="BA120" s="826"/>
      <c r="BB120" s="826"/>
      <c r="BC120" s="826"/>
      <c r="BD120" s="826"/>
      <c r="BE120" s="826"/>
      <c r="BF120" s="826"/>
      <c r="BG120" s="826"/>
      <c r="BH120" s="826"/>
      <c r="BI120" s="826"/>
      <c r="BJ120" s="826"/>
      <c r="BK120" s="826"/>
      <c r="BL120" s="826"/>
      <c r="BM120" s="826"/>
      <c r="BN120" s="826"/>
      <c r="BO120" s="826"/>
      <c r="BP120" s="827"/>
      <c r="BQ120" s="882">
        <v>8193711</v>
      </c>
      <c r="BR120" s="863"/>
      <c r="BS120" s="863"/>
      <c r="BT120" s="863"/>
      <c r="BU120" s="863"/>
      <c r="BV120" s="863">
        <v>9334783</v>
      </c>
      <c r="BW120" s="863"/>
      <c r="BX120" s="863"/>
      <c r="BY120" s="863"/>
      <c r="BZ120" s="863"/>
      <c r="CA120" s="863">
        <v>10419815</v>
      </c>
      <c r="CB120" s="863"/>
      <c r="CC120" s="863"/>
      <c r="CD120" s="863"/>
      <c r="CE120" s="863"/>
      <c r="CF120" s="887">
        <v>38.700000000000003</v>
      </c>
      <c r="CG120" s="888"/>
      <c r="CH120" s="888"/>
      <c r="CI120" s="888"/>
      <c r="CJ120" s="888"/>
      <c r="CK120" s="889" t="s">
        <v>447</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19899415</v>
      </c>
      <c r="DH120" s="863"/>
      <c r="DI120" s="863"/>
      <c r="DJ120" s="863"/>
      <c r="DK120" s="863"/>
      <c r="DL120" s="863">
        <v>19550516</v>
      </c>
      <c r="DM120" s="863"/>
      <c r="DN120" s="863"/>
      <c r="DO120" s="863"/>
      <c r="DP120" s="863"/>
      <c r="DQ120" s="863">
        <v>19135143</v>
      </c>
      <c r="DR120" s="863"/>
      <c r="DS120" s="863"/>
      <c r="DT120" s="863"/>
      <c r="DU120" s="863"/>
      <c r="DV120" s="864">
        <v>71</v>
      </c>
      <c r="DW120" s="864"/>
      <c r="DX120" s="864"/>
      <c r="DY120" s="864"/>
      <c r="DZ120" s="865"/>
    </row>
    <row r="121" spans="1:130" s="199" customFormat="1" ht="26.25" customHeight="1">
      <c r="A121" s="838"/>
      <c r="B121" s="839"/>
      <c r="C121" s="884" t="s">
        <v>448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372</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449</v>
      </c>
      <c r="BA121" s="768"/>
      <c r="BB121" s="768"/>
      <c r="BC121" s="768"/>
      <c r="BD121" s="768"/>
      <c r="BE121" s="768"/>
      <c r="BF121" s="768"/>
      <c r="BG121" s="768"/>
      <c r="BH121" s="768"/>
      <c r="BI121" s="768"/>
      <c r="BJ121" s="768"/>
      <c r="BK121" s="768"/>
      <c r="BL121" s="768"/>
      <c r="BM121" s="768"/>
      <c r="BN121" s="768"/>
      <c r="BO121" s="768"/>
      <c r="BP121" s="769"/>
      <c r="BQ121" s="834">
        <v>9065570</v>
      </c>
      <c r="BR121" s="835"/>
      <c r="BS121" s="835"/>
      <c r="BT121" s="835"/>
      <c r="BU121" s="835"/>
      <c r="BV121" s="835">
        <v>9890107</v>
      </c>
      <c r="BW121" s="835"/>
      <c r="BX121" s="835"/>
      <c r="BY121" s="835"/>
      <c r="BZ121" s="835"/>
      <c r="CA121" s="835">
        <v>10139380</v>
      </c>
      <c r="CB121" s="835"/>
      <c r="CC121" s="835"/>
      <c r="CD121" s="835"/>
      <c r="CE121" s="835"/>
      <c r="CF121" s="896">
        <v>37.6</v>
      </c>
      <c r="CG121" s="897"/>
      <c r="CH121" s="897"/>
      <c r="CI121" s="897"/>
      <c r="CJ121" s="897"/>
      <c r="CK121" s="890"/>
      <c r="CL121" s="876"/>
      <c r="CM121" s="876"/>
      <c r="CN121" s="876"/>
      <c r="CO121" s="877"/>
      <c r="CP121" s="856" t="s">
        <v>390</v>
      </c>
      <c r="CQ121" s="857"/>
      <c r="CR121" s="857"/>
      <c r="CS121" s="857"/>
      <c r="CT121" s="857"/>
      <c r="CU121" s="857"/>
      <c r="CV121" s="857"/>
      <c r="CW121" s="857"/>
      <c r="CX121" s="857"/>
      <c r="CY121" s="857"/>
      <c r="CZ121" s="857"/>
      <c r="DA121" s="857"/>
      <c r="DB121" s="857"/>
      <c r="DC121" s="857"/>
      <c r="DD121" s="857"/>
      <c r="DE121" s="857"/>
      <c r="DF121" s="858"/>
      <c r="DG121" s="834">
        <v>4959505</v>
      </c>
      <c r="DH121" s="835"/>
      <c r="DI121" s="835"/>
      <c r="DJ121" s="835"/>
      <c r="DK121" s="835"/>
      <c r="DL121" s="835">
        <v>4808722</v>
      </c>
      <c r="DM121" s="835"/>
      <c r="DN121" s="835"/>
      <c r="DO121" s="835"/>
      <c r="DP121" s="835"/>
      <c r="DQ121" s="835">
        <v>4660302</v>
      </c>
      <c r="DR121" s="835"/>
      <c r="DS121" s="835"/>
      <c r="DT121" s="835"/>
      <c r="DU121" s="835"/>
      <c r="DV121" s="812">
        <v>17.3</v>
      </c>
      <c r="DW121" s="812"/>
      <c r="DX121" s="812"/>
      <c r="DY121" s="812"/>
      <c r="DZ121" s="813"/>
    </row>
    <row r="122" spans="1:130" s="199" customFormat="1" ht="26.25" customHeight="1">
      <c r="A122" s="838"/>
      <c r="B122" s="839"/>
      <c r="C122" s="842" t="s">
        <v>431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450</v>
      </c>
      <c r="BA122" s="901"/>
      <c r="BB122" s="901"/>
      <c r="BC122" s="901"/>
      <c r="BD122" s="901"/>
      <c r="BE122" s="901"/>
      <c r="BF122" s="901"/>
      <c r="BG122" s="901"/>
      <c r="BH122" s="901"/>
      <c r="BI122" s="901"/>
      <c r="BJ122" s="901"/>
      <c r="BK122" s="901"/>
      <c r="BL122" s="901"/>
      <c r="BM122" s="901"/>
      <c r="BN122" s="901"/>
      <c r="BO122" s="901"/>
      <c r="BP122" s="902"/>
      <c r="BQ122" s="903">
        <v>47316541</v>
      </c>
      <c r="BR122" s="866"/>
      <c r="BS122" s="866"/>
      <c r="BT122" s="866"/>
      <c r="BU122" s="866"/>
      <c r="BV122" s="866">
        <v>45333649</v>
      </c>
      <c r="BW122" s="866"/>
      <c r="BX122" s="866"/>
      <c r="BY122" s="866"/>
      <c r="BZ122" s="866"/>
      <c r="CA122" s="866">
        <v>44803887</v>
      </c>
      <c r="CB122" s="866"/>
      <c r="CC122" s="866"/>
      <c r="CD122" s="866"/>
      <c r="CE122" s="866"/>
      <c r="CF122" s="867">
        <v>166.3</v>
      </c>
      <c r="CG122" s="868"/>
      <c r="CH122" s="868"/>
      <c r="CI122" s="868"/>
      <c r="CJ122" s="868"/>
      <c r="CK122" s="890"/>
      <c r="CL122" s="876"/>
      <c r="CM122" s="876"/>
      <c r="CN122" s="876"/>
      <c r="CO122" s="877"/>
      <c r="CP122" s="856" t="s">
        <v>451</v>
      </c>
      <c r="CQ122" s="857"/>
      <c r="CR122" s="857"/>
      <c r="CS122" s="857"/>
      <c r="CT122" s="857"/>
      <c r="CU122" s="857"/>
      <c r="CV122" s="857"/>
      <c r="CW122" s="857"/>
      <c r="CX122" s="857"/>
      <c r="CY122" s="857"/>
      <c r="CZ122" s="857"/>
      <c r="DA122" s="857"/>
      <c r="DB122" s="857"/>
      <c r="DC122" s="857"/>
      <c r="DD122" s="857"/>
      <c r="DE122" s="857"/>
      <c r="DF122" s="858"/>
      <c r="DG122" s="834" t="s">
        <v>452</v>
      </c>
      <c r="DH122" s="835"/>
      <c r="DI122" s="835"/>
      <c r="DJ122" s="835"/>
      <c r="DK122" s="835"/>
      <c r="DL122" s="835" t="s">
        <v>452</v>
      </c>
      <c r="DM122" s="835"/>
      <c r="DN122" s="835"/>
      <c r="DO122" s="835"/>
      <c r="DP122" s="835"/>
      <c r="DQ122" s="835" t="s">
        <v>452</v>
      </c>
      <c r="DR122" s="835"/>
      <c r="DS122" s="835"/>
      <c r="DT122" s="835"/>
      <c r="DU122" s="835"/>
      <c r="DV122" s="812" t="s">
        <v>452</v>
      </c>
      <c r="DW122" s="812"/>
      <c r="DX122" s="812"/>
      <c r="DY122" s="812"/>
      <c r="DZ122" s="813"/>
    </row>
    <row r="123" spans="1:130" s="199" customFormat="1" ht="26.25" customHeight="1">
      <c r="A123" s="838"/>
      <c r="B123" s="839"/>
      <c r="C123" s="842" t="s">
        <v>437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452</v>
      </c>
      <c r="AB123" s="798"/>
      <c r="AC123" s="798"/>
      <c r="AD123" s="798"/>
      <c r="AE123" s="799"/>
      <c r="AF123" s="800" t="s">
        <v>452</v>
      </c>
      <c r="AG123" s="798"/>
      <c r="AH123" s="798"/>
      <c r="AI123" s="798"/>
      <c r="AJ123" s="799"/>
      <c r="AK123" s="800" t="s">
        <v>452</v>
      </c>
      <c r="AL123" s="798"/>
      <c r="AM123" s="798"/>
      <c r="AN123" s="798"/>
      <c r="AO123" s="799"/>
      <c r="AP123" s="845" t="s">
        <v>452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453</v>
      </c>
      <c r="BP123" s="899"/>
      <c r="BQ123" s="853">
        <v>64575822</v>
      </c>
      <c r="BR123" s="854"/>
      <c r="BS123" s="854"/>
      <c r="BT123" s="854"/>
      <c r="BU123" s="854"/>
      <c r="BV123" s="854">
        <v>64558539</v>
      </c>
      <c r="BW123" s="854"/>
      <c r="BX123" s="854"/>
      <c r="BY123" s="854"/>
      <c r="BZ123" s="854"/>
      <c r="CA123" s="854">
        <v>65363082</v>
      </c>
      <c r="CB123" s="854"/>
      <c r="CC123" s="854"/>
      <c r="CD123" s="854"/>
      <c r="CE123" s="854"/>
      <c r="CF123" s="764"/>
      <c r="CG123" s="765"/>
      <c r="CH123" s="765"/>
      <c r="CI123" s="765"/>
      <c r="CJ123" s="855"/>
      <c r="CK123" s="890"/>
      <c r="CL123" s="876"/>
      <c r="CM123" s="876"/>
      <c r="CN123" s="876"/>
      <c r="CO123" s="877"/>
      <c r="CP123" s="856" t="s">
        <v>391</v>
      </c>
      <c r="CQ123" s="857"/>
      <c r="CR123" s="857"/>
      <c r="CS123" s="857"/>
      <c r="CT123" s="857"/>
      <c r="CU123" s="857"/>
      <c r="CV123" s="857"/>
      <c r="CW123" s="857"/>
      <c r="CX123" s="857"/>
      <c r="CY123" s="857"/>
      <c r="CZ123" s="857"/>
      <c r="DA123" s="857"/>
      <c r="DB123" s="857"/>
      <c r="DC123" s="857"/>
      <c r="DD123" s="857"/>
      <c r="DE123" s="857"/>
      <c r="DF123" s="858"/>
      <c r="DG123" s="797">
        <v>54755</v>
      </c>
      <c r="DH123" s="798"/>
      <c r="DI123" s="798"/>
      <c r="DJ123" s="798"/>
      <c r="DK123" s="799"/>
      <c r="DL123" s="800" t="s">
        <v>113</v>
      </c>
      <c r="DM123" s="798"/>
      <c r="DN123" s="798"/>
      <c r="DO123" s="798"/>
      <c r="DP123" s="799"/>
      <c r="DQ123" s="800" t="s">
        <v>113</v>
      </c>
      <c r="DR123" s="798"/>
      <c r="DS123" s="798"/>
      <c r="DT123" s="798"/>
      <c r="DU123" s="799"/>
      <c r="DV123" s="845" t="s">
        <v>113</v>
      </c>
      <c r="DW123" s="846"/>
      <c r="DX123" s="846"/>
      <c r="DY123" s="846"/>
      <c r="DZ123" s="847"/>
    </row>
    <row r="124" spans="1:130" s="199" customFormat="1" ht="26.25" customHeight="1" thickBot="1">
      <c r="A124" s="838"/>
      <c r="B124" s="839"/>
      <c r="C124" s="842" t="s">
        <v>440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454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51.5</v>
      </c>
      <c r="BR124" s="852"/>
      <c r="BS124" s="852"/>
      <c r="BT124" s="852"/>
      <c r="BU124" s="852"/>
      <c r="BV124" s="852">
        <v>49.9</v>
      </c>
      <c r="BW124" s="852"/>
      <c r="BX124" s="852"/>
      <c r="BY124" s="852"/>
      <c r="BZ124" s="852"/>
      <c r="CA124" s="852">
        <v>40.5</v>
      </c>
      <c r="CB124" s="852"/>
      <c r="CC124" s="852"/>
      <c r="CD124" s="852"/>
      <c r="CE124" s="852"/>
      <c r="CF124" s="742"/>
      <c r="CG124" s="743"/>
      <c r="CH124" s="743"/>
      <c r="CI124" s="743"/>
      <c r="CJ124" s="883"/>
      <c r="CK124" s="891"/>
      <c r="CL124" s="891"/>
      <c r="CM124" s="891"/>
      <c r="CN124" s="891"/>
      <c r="CO124" s="892"/>
      <c r="CP124" s="856" t="s">
        <v>455</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c r="A125" s="838"/>
      <c r="B125" s="839"/>
      <c r="C125" s="842" t="s">
        <v>442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456</v>
      </c>
      <c r="CL125" s="873"/>
      <c r="CM125" s="873"/>
      <c r="CN125" s="873"/>
      <c r="CO125" s="874"/>
      <c r="CP125" s="881" t="s">
        <v>457</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c r="A126" s="838"/>
      <c r="B126" s="839"/>
      <c r="C126" s="842" t="s">
        <v>444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458</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c r="A127" s="840"/>
      <c r="B127" s="841"/>
      <c r="C127" s="859" t="s">
        <v>459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113</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460</v>
      </c>
      <c r="AY127" s="830"/>
      <c r="AZ127" s="830"/>
      <c r="BA127" s="830"/>
      <c r="BB127" s="830"/>
      <c r="BC127" s="830"/>
      <c r="BD127" s="830"/>
      <c r="BE127" s="831"/>
      <c r="BF127" s="829" t="s">
        <v>461</v>
      </c>
      <c r="BG127" s="830"/>
      <c r="BH127" s="830"/>
      <c r="BI127" s="830"/>
      <c r="BJ127" s="830"/>
      <c r="BK127" s="830"/>
      <c r="BL127" s="831"/>
      <c r="BM127" s="829" t="s">
        <v>462</v>
      </c>
      <c r="BN127" s="830"/>
      <c r="BO127" s="830"/>
      <c r="BP127" s="830"/>
      <c r="BQ127" s="830"/>
      <c r="BR127" s="830"/>
      <c r="BS127" s="831"/>
      <c r="BT127" s="829" t="s">
        <v>463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464</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c r="A128" s="814" t="s">
        <v>465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466</v>
      </c>
      <c r="X128" s="816"/>
      <c r="Y128" s="816"/>
      <c r="Z128" s="817"/>
      <c r="AA128" s="818">
        <v>624896</v>
      </c>
      <c r="AB128" s="819"/>
      <c r="AC128" s="819"/>
      <c r="AD128" s="819"/>
      <c r="AE128" s="820"/>
      <c r="AF128" s="821">
        <v>632306</v>
      </c>
      <c r="AG128" s="819"/>
      <c r="AH128" s="819"/>
      <c r="AI128" s="819"/>
      <c r="AJ128" s="820"/>
      <c r="AK128" s="821">
        <v>578900</v>
      </c>
      <c r="AL128" s="819"/>
      <c r="AM128" s="819"/>
      <c r="AN128" s="819"/>
      <c r="AO128" s="820"/>
      <c r="AP128" s="822"/>
      <c r="AQ128" s="823"/>
      <c r="AR128" s="823"/>
      <c r="AS128" s="823"/>
      <c r="AT128" s="824"/>
      <c r="AU128" s="235"/>
      <c r="AV128" s="235"/>
      <c r="AW128" s="235"/>
      <c r="AX128" s="825" t="s">
        <v>467</v>
      </c>
      <c r="AY128" s="826"/>
      <c r="AZ128" s="826"/>
      <c r="BA128" s="826"/>
      <c r="BB128" s="826"/>
      <c r="BC128" s="826"/>
      <c r="BD128" s="826"/>
      <c r="BE128" s="827"/>
      <c r="BF128" s="804" t="s">
        <v>113</v>
      </c>
      <c r="BG128" s="805"/>
      <c r="BH128" s="805"/>
      <c r="BI128" s="805"/>
      <c r="BJ128" s="805"/>
      <c r="BK128" s="805"/>
      <c r="BL128" s="828"/>
      <c r="BM128" s="804">
        <v>11.78</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468</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v>1076</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469</v>
      </c>
      <c r="X129" s="795"/>
      <c r="Y129" s="795"/>
      <c r="Z129" s="796"/>
      <c r="AA129" s="797">
        <v>30606128</v>
      </c>
      <c r="AB129" s="798"/>
      <c r="AC129" s="798"/>
      <c r="AD129" s="798"/>
      <c r="AE129" s="799"/>
      <c r="AF129" s="800">
        <v>30470514</v>
      </c>
      <c r="AG129" s="798"/>
      <c r="AH129" s="798"/>
      <c r="AI129" s="798"/>
      <c r="AJ129" s="799"/>
      <c r="AK129" s="800">
        <v>30469708</v>
      </c>
      <c r="AL129" s="798"/>
      <c r="AM129" s="798"/>
      <c r="AN129" s="798"/>
      <c r="AO129" s="799"/>
      <c r="AP129" s="801"/>
      <c r="AQ129" s="802"/>
      <c r="AR129" s="802"/>
      <c r="AS129" s="802"/>
      <c r="AT129" s="803"/>
      <c r="AU129" s="237"/>
      <c r="AV129" s="237"/>
      <c r="AW129" s="237"/>
      <c r="AX129" s="767" t="s">
        <v>470</v>
      </c>
      <c r="AY129" s="768"/>
      <c r="AZ129" s="768"/>
      <c r="BA129" s="768"/>
      <c r="BB129" s="768"/>
      <c r="BC129" s="768"/>
      <c r="BD129" s="768"/>
      <c r="BE129" s="769"/>
      <c r="BF129" s="787" t="s">
        <v>113</v>
      </c>
      <c r="BG129" s="788"/>
      <c r="BH129" s="788"/>
      <c r="BI129" s="788"/>
      <c r="BJ129" s="788"/>
      <c r="BK129" s="788"/>
      <c r="BL129" s="789"/>
      <c r="BM129" s="787">
        <v>16.78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471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472</v>
      </c>
      <c r="X130" s="795"/>
      <c r="Y130" s="795"/>
      <c r="Z130" s="796"/>
      <c r="AA130" s="797">
        <v>3696848</v>
      </c>
      <c r="AB130" s="798"/>
      <c r="AC130" s="798"/>
      <c r="AD130" s="798"/>
      <c r="AE130" s="799"/>
      <c r="AF130" s="800">
        <v>3438878</v>
      </c>
      <c r="AG130" s="798"/>
      <c r="AH130" s="798"/>
      <c r="AI130" s="798"/>
      <c r="AJ130" s="799"/>
      <c r="AK130" s="800">
        <v>3529332</v>
      </c>
      <c r="AL130" s="798"/>
      <c r="AM130" s="798"/>
      <c r="AN130" s="798"/>
      <c r="AO130" s="799"/>
      <c r="AP130" s="801"/>
      <c r="AQ130" s="802"/>
      <c r="AR130" s="802"/>
      <c r="AS130" s="802"/>
      <c r="AT130" s="803"/>
      <c r="AU130" s="237"/>
      <c r="AV130" s="237"/>
      <c r="AW130" s="237"/>
      <c r="AX130" s="767" t="s">
        <v>473</v>
      </c>
      <c r="AY130" s="768"/>
      <c r="AZ130" s="768"/>
      <c r="BA130" s="768"/>
      <c r="BB130" s="768"/>
      <c r="BC130" s="768"/>
      <c r="BD130" s="768"/>
      <c r="BE130" s="769"/>
      <c r="BF130" s="770">
        <v>7.8</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474</v>
      </c>
      <c r="X131" s="778"/>
      <c r="Y131" s="778"/>
      <c r="Z131" s="779"/>
      <c r="AA131" s="780">
        <v>26909280</v>
      </c>
      <c r="AB131" s="781"/>
      <c r="AC131" s="781"/>
      <c r="AD131" s="781"/>
      <c r="AE131" s="782"/>
      <c r="AF131" s="783">
        <v>27031636</v>
      </c>
      <c r="AG131" s="781"/>
      <c r="AH131" s="781"/>
      <c r="AI131" s="781"/>
      <c r="AJ131" s="782"/>
      <c r="AK131" s="783">
        <v>26940376</v>
      </c>
      <c r="AL131" s="781"/>
      <c r="AM131" s="781"/>
      <c r="AN131" s="781"/>
      <c r="AO131" s="782"/>
      <c r="AP131" s="784"/>
      <c r="AQ131" s="785"/>
      <c r="AR131" s="785"/>
      <c r="AS131" s="785"/>
      <c r="AT131" s="786"/>
      <c r="AU131" s="237"/>
      <c r="AV131" s="237"/>
      <c r="AW131" s="237"/>
      <c r="AX131" s="745" t="s">
        <v>475</v>
      </c>
      <c r="AY131" s="746"/>
      <c r="AZ131" s="746"/>
      <c r="BA131" s="746"/>
      <c r="BB131" s="746"/>
      <c r="BC131" s="746"/>
      <c r="BD131" s="746"/>
      <c r="BE131" s="747"/>
      <c r="BF131" s="748">
        <v>40.5</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477</v>
      </c>
      <c r="W132" s="758"/>
      <c r="X132" s="758"/>
      <c r="Y132" s="758"/>
      <c r="Z132" s="759"/>
      <c r="AA132" s="760">
        <v>8.8442314320000008</v>
      </c>
      <c r="AB132" s="761"/>
      <c r="AC132" s="761"/>
      <c r="AD132" s="761"/>
      <c r="AE132" s="762"/>
      <c r="AF132" s="763">
        <v>7.5731635329999998</v>
      </c>
      <c r="AG132" s="761"/>
      <c r="AH132" s="761"/>
      <c r="AI132" s="761"/>
      <c r="AJ132" s="762"/>
      <c r="AK132" s="763">
        <v>7.2086076300000004</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478</v>
      </c>
      <c r="W133" s="737"/>
      <c r="X133" s="737"/>
      <c r="Y133" s="737"/>
      <c r="Z133" s="738"/>
      <c r="AA133" s="739">
        <v>9</v>
      </c>
      <c r="AB133" s="740"/>
      <c r="AC133" s="740"/>
      <c r="AD133" s="740"/>
      <c r="AE133" s="741"/>
      <c r="AF133" s="739">
        <v>8.3000000000000007</v>
      </c>
      <c r="AG133" s="740"/>
      <c r="AH133" s="740"/>
      <c r="AI133" s="740"/>
      <c r="AJ133" s="741"/>
      <c r="AK133" s="739">
        <v>7.8</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P53" sqref="P53"/>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479</v>
      </c>
      <c r="B5" s="248"/>
      <c r="C5" s="248"/>
      <c r="D5" s="248"/>
      <c r="E5" s="248"/>
      <c r="F5" s="248"/>
      <c r="G5" s="248"/>
      <c r="H5" s="248"/>
      <c r="I5" s="248"/>
      <c r="J5" s="248"/>
      <c r="K5" s="248"/>
      <c r="L5" s="248"/>
      <c r="M5" s="248"/>
      <c r="N5" s="248"/>
      <c r="O5" s="249"/>
    </row>
    <row r="6" spans="1:16">
      <c r="A6" s="250"/>
      <c r="B6" s="246"/>
      <c r="C6" s="246"/>
      <c r="D6" s="246"/>
      <c r="E6" s="246"/>
      <c r="F6" s="246"/>
      <c r="G6" s="251" t="s">
        <v>480</v>
      </c>
      <c r="H6" s="251"/>
      <c r="I6" s="251"/>
      <c r="J6" s="251"/>
      <c r="K6" s="246"/>
      <c r="L6" s="246"/>
      <c r="M6" s="246"/>
      <c r="N6" s="246"/>
    </row>
    <row r="7" spans="1:16">
      <c r="A7" s="250"/>
      <c r="B7" s="246"/>
      <c r="C7" s="246"/>
      <c r="D7" s="246"/>
      <c r="E7" s="246"/>
      <c r="F7" s="246"/>
      <c r="G7" s="253"/>
      <c r="H7" s="254"/>
      <c r="I7" s="254"/>
      <c r="J7" s="255"/>
      <c r="K7" s="1155" t="s">
        <v>481</v>
      </c>
      <c r="L7" s="256"/>
      <c r="M7" s="257" t="s">
        <v>482</v>
      </c>
      <c r="N7" s="258"/>
    </row>
    <row r="8" spans="1:16">
      <c r="A8" s="250"/>
      <c r="B8" s="246"/>
      <c r="C8" s="246"/>
      <c r="D8" s="246"/>
      <c r="E8" s="246"/>
      <c r="F8" s="246"/>
      <c r="G8" s="259"/>
      <c r="H8" s="260"/>
      <c r="I8" s="260"/>
      <c r="J8" s="261"/>
      <c r="K8" s="1156"/>
      <c r="L8" s="262" t="s">
        <v>483</v>
      </c>
      <c r="M8" s="263" t="s">
        <v>484</v>
      </c>
      <c r="N8" s="264" t="s">
        <v>485</v>
      </c>
    </row>
    <row r="9" spans="1:16">
      <c r="A9" s="250"/>
      <c r="B9" s="246"/>
      <c r="C9" s="246"/>
      <c r="D9" s="246"/>
      <c r="E9" s="246"/>
      <c r="F9" s="246"/>
      <c r="G9" s="1169" t="s">
        <v>486</v>
      </c>
      <c r="H9" s="1170"/>
      <c r="I9" s="1170"/>
      <c r="J9" s="1171"/>
      <c r="K9" s="265">
        <v>7258050</v>
      </c>
      <c r="L9" s="266">
        <v>47057</v>
      </c>
      <c r="M9" s="267">
        <v>56186</v>
      </c>
      <c r="N9" s="268">
        <v>-16.2</v>
      </c>
    </row>
    <row r="10" spans="1:16">
      <c r="A10" s="250"/>
      <c r="B10" s="246"/>
      <c r="C10" s="246"/>
      <c r="D10" s="246"/>
      <c r="E10" s="246"/>
      <c r="F10" s="246"/>
      <c r="G10" s="1169" t="s">
        <v>487</v>
      </c>
      <c r="H10" s="1170"/>
      <c r="I10" s="1170"/>
      <c r="J10" s="1171"/>
      <c r="K10" s="269">
        <v>345187</v>
      </c>
      <c r="L10" s="270">
        <v>2238</v>
      </c>
      <c r="M10" s="271">
        <v>3767</v>
      </c>
      <c r="N10" s="272">
        <v>-40.6</v>
      </c>
    </row>
    <row r="11" spans="1:16" ht="13.5" customHeight="1">
      <c r="A11" s="250"/>
      <c r="B11" s="246"/>
      <c r="C11" s="246"/>
      <c r="D11" s="246"/>
      <c r="E11" s="246"/>
      <c r="F11" s="246"/>
      <c r="G11" s="1169" t="s">
        <v>488</v>
      </c>
      <c r="H11" s="1170"/>
      <c r="I11" s="1170"/>
      <c r="J11" s="1171"/>
      <c r="K11" s="269">
        <v>1912141</v>
      </c>
      <c r="L11" s="270">
        <v>12397</v>
      </c>
      <c r="M11" s="271">
        <v>1509</v>
      </c>
      <c r="N11" s="272">
        <v>721.5</v>
      </c>
    </row>
    <row r="12" spans="1:16" ht="13.5" customHeight="1">
      <c r="A12" s="250"/>
      <c r="B12" s="246"/>
      <c r="C12" s="246"/>
      <c r="D12" s="246"/>
      <c r="E12" s="246"/>
      <c r="F12" s="246"/>
      <c r="G12" s="1169" t="s">
        <v>489</v>
      </c>
      <c r="H12" s="1170"/>
      <c r="I12" s="1170"/>
      <c r="J12" s="1171"/>
      <c r="K12" s="269" t="s">
        <v>490</v>
      </c>
      <c r="L12" s="270" t="s">
        <v>490</v>
      </c>
      <c r="M12" s="271">
        <v>918</v>
      </c>
      <c r="N12" s="272" t="s">
        <v>490</v>
      </c>
    </row>
    <row r="13" spans="1:16" ht="13.5" customHeight="1">
      <c r="A13" s="250"/>
      <c r="B13" s="246"/>
      <c r="C13" s="246"/>
      <c r="D13" s="246"/>
      <c r="E13" s="246"/>
      <c r="F13" s="246"/>
      <c r="G13" s="1169" t="s">
        <v>491</v>
      </c>
      <c r="H13" s="1170"/>
      <c r="I13" s="1170"/>
      <c r="J13" s="1171"/>
      <c r="K13" s="269" t="s">
        <v>490</v>
      </c>
      <c r="L13" s="270" t="s">
        <v>490</v>
      </c>
      <c r="M13" s="271">
        <v>18</v>
      </c>
      <c r="N13" s="272" t="s">
        <v>490</v>
      </c>
    </row>
    <row r="14" spans="1:16" ht="13.5" customHeight="1">
      <c r="A14" s="250"/>
      <c r="B14" s="246"/>
      <c r="C14" s="246"/>
      <c r="D14" s="246"/>
      <c r="E14" s="246"/>
      <c r="F14" s="246"/>
      <c r="G14" s="1169" t="s">
        <v>492</v>
      </c>
      <c r="H14" s="1170"/>
      <c r="I14" s="1170"/>
      <c r="J14" s="1171"/>
      <c r="K14" s="269">
        <v>469432</v>
      </c>
      <c r="L14" s="270">
        <v>3043</v>
      </c>
      <c r="M14" s="271">
        <v>2305</v>
      </c>
      <c r="N14" s="272">
        <v>32</v>
      </c>
    </row>
    <row r="15" spans="1:16" ht="13.5" customHeight="1">
      <c r="A15" s="250"/>
      <c r="B15" s="246"/>
      <c r="C15" s="246"/>
      <c r="D15" s="246"/>
      <c r="E15" s="246"/>
      <c r="F15" s="246"/>
      <c r="G15" s="1169" t="s">
        <v>493</v>
      </c>
      <c r="H15" s="1170"/>
      <c r="I15" s="1170"/>
      <c r="J15" s="1171"/>
      <c r="K15" s="269">
        <v>122883</v>
      </c>
      <c r="L15" s="270">
        <v>797</v>
      </c>
      <c r="M15" s="271">
        <v>1282</v>
      </c>
      <c r="N15" s="272">
        <v>-37.799999999999997</v>
      </c>
    </row>
    <row r="16" spans="1:16">
      <c r="A16" s="250"/>
      <c r="B16" s="246"/>
      <c r="C16" s="246"/>
      <c r="D16" s="246"/>
      <c r="E16" s="246"/>
      <c r="F16" s="246"/>
      <c r="G16" s="1172" t="s">
        <v>494</v>
      </c>
      <c r="H16" s="1173"/>
      <c r="I16" s="1173"/>
      <c r="J16" s="1174"/>
      <c r="K16" s="270">
        <v>-690853</v>
      </c>
      <c r="L16" s="270">
        <v>-4479</v>
      </c>
      <c r="M16" s="271">
        <v>-4349</v>
      </c>
      <c r="N16" s="272">
        <v>3</v>
      </c>
    </row>
    <row r="17" spans="1:16">
      <c r="A17" s="250"/>
      <c r="B17" s="246"/>
      <c r="C17" s="246"/>
      <c r="D17" s="246"/>
      <c r="E17" s="246"/>
      <c r="F17" s="246"/>
      <c r="G17" s="1172" t="s">
        <v>171</v>
      </c>
      <c r="H17" s="1173"/>
      <c r="I17" s="1173"/>
      <c r="J17" s="1174"/>
      <c r="K17" s="270">
        <v>9416840</v>
      </c>
      <c r="L17" s="270">
        <v>61053</v>
      </c>
      <c r="M17" s="271">
        <v>61636</v>
      </c>
      <c r="N17" s="272">
        <v>-0.9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495</v>
      </c>
      <c r="H19" s="246"/>
      <c r="I19" s="246"/>
      <c r="J19" s="246"/>
      <c r="K19" s="246"/>
      <c r="L19" s="246"/>
      <c r="M19" s="246"/>
      <c r="N19" s="246"/>
    </row>
    <row r="20" spans="1:16">
      <c r="A20" s="250"/>
      <c r="B20" s="246"/>
      <c r="C20" s="246"/>
      <c r="D20" s="246"/>
      <c r="E20" s="246"/>
      <c r="F20" s="246"/>
      <c r="G20" s="274"/>
      <c r="H20" s="275"/>
      <c r="I20" s="275"/>
      <c r="J20" s="276"/>
      <c r="K20" s="277" t="s">
        <v>496</v>
      </c>
      <c r="L20" s="278" t="s">
        <v>497</v>
      </c>
      <c r="M20" s="279" t="s">
        <v>498</v>
      </c>
      <c r="N20" s="280"/>
    </row>
    <row r="21" spans="1:16" s="286" customFormat="1">
      <c r="A21" s="281"/>
      <c r="B21" s="251"/>
      <c r="C21" s="251"/>
      <c r="D21" s="251"/>
      <c r="E21" s="251"/>
      <c r="F21" s="251"/>
      <c r="G21" s="1166" t="s">
        <v>499</v>
      </c>
      <c r="H21" s="1167"/>
      <c r="I21" s="1167"/>
      <c r="J21" s="1168"/>
      <c r="K21" s="282">
        <v>5.19</v>
      </c>
      <c r="L21" s="283">
        <v>6.07</v>
      </c>
      <c r="M21" s="284">
        <v>-0.88</v>
      </c>
      <c r="N21" s="251"/>
      <c r="O21" s="285"/>
      <c r="P21" s="281"/>
    </row>
    <row r="22" spans="1:16" s="286" customFormat="1">
      <c r="A22" s="281"/>
      <c r="B22" s="251"/>
      <c r="C22" s="251"/>
      <c r="D22" s="251"/>
      <c r="E22" s="251"/>
      <c r="F22" s="251"/>
      <c r="G22" s="1166" t="s">
        <v>500</v>
      </c>
      <c r="H22" s="1167"/>
      <c r="I22" s="1167"/>
      <c r="J22" s="1168"/>
      <c r="K22" s="287">
        <v>97</v>
      </c>
      <c r="L22" s="288">
        <v>100.6</v>
      </c>
      <c r="M22" s="289">
        <v>-3.6</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503</v>
      </c>
      <c r="H29" s="251"/>
      <c r="I29" s="251"/>
      <c r="J29" s="251"/>
      <c r="K29" s="246"/>
      <c r="L29" s="246"/>
      <c r="M29" s="246"/>
      <c r="N29" s="246"/>
      <c r="O29" s="295"/>
    </row>
    <row r="30" spans="1:16">
      <c r="A30" s="250"/>
      <c r="B30" s="246"/>
      <c r="C30" s="246"/>
      <c r="D30" s="246"/>
      <c r="E30" s="246"/>
      <c r="F30" s="246"/>
      <c r="G30" s="253"/>
      <c r="H30" s="254"/>
      <c r="I30" s="254"/>
      <c r="J30" s="255"/>
      <c r="K30" s="1155" t="s">
        <v>481</v>
      </c>
      <c r="L30" s="256"/>
      <c r="M30" s="257" t="s">
        <v>482</v>
      </c>
      <c r="N30" s="258"/>
    </row>
    <row r="31" spans="1:16">
      <c r="A31" s="250"/>
      <c r="B31" s="246"/>
      <c r="C31" s="246"/>
      <c r="D31" s="246"/>
      <c r="E31" s="246"/>
      <c r="F31" s="246"/>
      <c r="G31" s="259"/>
      <c r="H31" s="260"/>
      <c r="I31" s="260"/>
      <c r="J31" s="261"/>
      <c r="K31" s="1156"/>
      <c r="L31" s="262" t="s">
        <v>483</v>
      </c>
      <c r="M31" s="263" t="s">
        <v>484</v>
      </c>
      <c r="N31" s="264" t="s">
        <v>485</v>
      </c>
    </row>
    <row r="32" spans="1:16" ht="27" customHeight="1">
      <c r="A32" s="250"/>
      <c r="B32" s="246"/>
      <c r="C32" s="246"/>
      <c r="D32" s="246"/>
      <c r="E32" s="246"/>
      <c r="F32" s="246"/>
      <c r="G32" s="1157" t="s">
        <v>504</v>
      </c>
      <c r="H32" s="1158"/>
      <c r="I32" s="1158"/>
      <c r="J32" s="1159"/>
      <c r="K32" s="296">
        <v>4604858</v>
      </c>
      <c r="L32" s="296">
        <v>29855</v>
      </c>
      <c r="M32" s="297">
        <v>26755</v>
      </c>
      <c r="N32" s="298">
        <v>11.6</v>
      </c>
    </row>
    <row r="33" spans="1:16" ht="13.5" customHeight="1">
      <c r="A33" s="250"/>
      <c r="B33" s="246"/>
      <c r="C33" s="246"/>
      <c r="D33" s="246"/>
      <c r="E33" s="246"/>
      <c r="F33" s="246"/>
      <c r="G33" s="1157" t="s">
        <v>505</v>
      </c>
      <c r="H33" s="1158"/>
      <c r="I33" s="1158"/>
      <c r="J33" s="1159"/>
      <c r="K33" s="296" t="s">
        <v>490</v>
      </c>
      <c r="L33" s="296" t="s">
        <v>490</v>
      </c>
      <c r="M33" s="297" t="s">
        <v>490</v>
      </c>
      <c r="N33" s="298" t="s">
        <v>490</v>
      </c>
    </row>
    <row r="34" spans="1:16" ht="27" customHeight="1">
      <c r="A34" s="250"/>
      <c r="B34" s="246"/>
      <c r="C34" s="246"/>
      <c r="D34" s="246"/>
      <c r="E34" s="246"/>
      <c r="F34" s="246"/>
      <c r="G34" s="1157" t="s">
        <v>506</v>
      </c>
      <c r="H34" s="1158"/>
      <c r="I34" s="1158"/>
      <c r="J34" s="1159"/>
      <c r="K34" s="296" t="s">
        <v>490</v>
      </c>
      <c r="L34" s="296" t="s">
        <v>490</v>
      </c>
      <c r="M34" s="297">
        <v>35</v>
      </c>
      <c r="N34" s="298" t="s">
        <v>490</v>
      </c>
    </row>
    <row r="35" spans="1:16" ht="27" customHeight="1">
      <c r="A35" s="250"/>
      <c r="B35" s="246"/>
      <c r="C35" s="246"/>
      <c r="D35" s="246"/>
      <c r="E35" s="246"/>
      <c r="F35" s="246"/>
      <c r="G35" s="1157" t="s">
        <v>507</v>
      </c>
      <c r="H35" s="1158"/>
      <c r="I35" s="1158"/>
      <c r="J35" s="1159"/>
      <c r="K35" s="296">
        <v>1194413</v>
      </c>
      <c r="L35" s="296">
        <v>7744</v>
      </c>
      <c r="M35" s="297">
        <v>6876</v>
      </c>
      <c r="N35" s="298">
        <v>12.6</v>
      </c>
    </row>
    <row r="36" spans="1:16" ht="27" customHeight="1">
      <c r="A36" s="250"/>
      <c r="B36" s="246"/>
      <c r="C36" s="246"/>
      <c r="D36" s="246"/>
      <c r="E36" s="246"/>
      <c r="F36" s="246"/>
      <c r="G36" s="1157" t="s">
        <v>508</v>
      </c>
      <c r="H36" s="1158"/>
      <c r="I36" s="1158"/>
      <c r="J36" s="1159"/>
      <c r="K36" s="296">
        <v>231461</v>
      </c>
      <c r="L36" s="296">
        <v>1501</v>
      </c>
      <c r="M36" s="297">
        <v>711</v>
      </c>
      <c r="N36" s="298">
        <v>111.1</v>
      </c>
    </row>
    <row r="37" spans="1:16" ht="13.5" customHeight="1">
      <c r="A37" s="250"/>
      <c r="B37" s="246"/>
      <c r="C37" s="246"/>
      <c r="D37" s="246"/>
      <c r="E37" s="246"/>
      <c r="F37" s="246"/>
      <c r="G37" s="1157" t="s">
        <v>509</v>
      </c>
      <c r="H37" s="1158"/>
      <c r="I37" s="1158"/>
      <c r="J37" s="1159"/>
      <c r="K37" s="296">
        <v>19526</v>
      </c>
      <c r="L37" s="296">
        <v>127</v>
      </c>
      <c r="M37" s="297">
        <v>1771</v>
      </c>
      <c r="N37" s="298">
        <v>-92.8</v>
      </c>
    </row>
    <row r="38" spans="1:16" ht="27" customHeight="1">
      <c r="A38" s="250"/>
      <c r="B38" s="246"/>
      <c r="C38" s="246"/>
      <c r="D38" s="246"/>
      <c r="E38" s="246"/>
      <c r="F38" s="246"/>
      <c r="G38" s="1160" t="s">
        <v>510</v>
      </c>
      <c r="H38" s="1161"/>
      <c r="I38" s="1161"/>
      <c r="J38" s="1162"/>
      <c r="K38" s="299" t="s">
        <v>490</v>
      </c>
      <c r="L38" s="299" t="s">
        <v>490</v>
      </c>
      <c r="M38" s="300">
        <v>0</v>
      </c>
      <c r="N38" s="301" t="s">
        <v>490</v>
      </c>
      <c r="O38" s="295"/>
    </row>
    <row r="39" spans="1:16">
      <c r="A39" s="250"/>
      <c r="B39" s="246"/>
      <c r="C39" s="246"/>
      <c r="D39" s="246"/>
      <c r="E39" s="246"/>
      <c r="F39" s="246"/>
      <c r="G39" s="1160" t="s">
        <v>511</v>
      </c>
      <c r="H39" s="1161"/>
      <c r="I39" s="1161"/>
      <c r="J39" s="1162"/>
      <c r="K39" s="302">
        <v>-578900</v>
      </c>
      <c r="L39" s="302">
        <v>-3753</v>
      </c>
      <c r="M39" s="303">
        <v>-7763</v>
      </c>
      <c r="N39" s="304">
        <v>-51.7</v>
      </c>
      <c r="O39" s="295"/>
    </row>
    <row r="40" spans="1:16" ht="27" customHeight="1">
      <c r="A40" s="250"/>
      <c r="B40" s="246"/>
      <c r="C40" s="246"/>
      <c r="D40" s="246"/>
      <c r="E40" s="246"/>
      <c r="F40" s="246"/>
      <c r="G40" s="1157" t="s">
        <v>512</v>
      </c>
      <c r="H40" s="1158"/>
      <c r="I40" s="1158"/>
      <c r="J40" s="1159"/>
      <c r="K40" s="302">
        <v>-3529332</v>
      </c>
      <c r="L40" s="302">
        <v>-22882</v>
      </c>
      <c r="M40" s="303">
        <v>-22050</v>
      </c>
      <c r="N40" s="304">
        <v>3.8</v>
      </c>
      <c r="O40" s="295"/>
    </row>
    <row r="41" spans="1:16">
      <c r="A41" s="250"/>
      <c r="B41" s="246"/>
      <c r="C41" s="246"/>
      <c r="D41" s="246"/>
      <c r="E41" s="246"/>
      <c r="F41" s="246"/>
      <c r="G41" s="1163" t="s">
        <v>282</v>
      </c>
      <c r="H41" s="1164"/>
      <c r="I41" s="1164"/>
      <c r="J41" s="1165"/>
      <c r="K41" s="296">
        <v>1942026</v>
      </c>
      <c r="L41" s="302">
        <v>12591</v>
      </c>
      <c r="M41" s="303">
        <v>6336</v>
      </c>
      <c r="N41" s="304">
        <v>98.7</v>
      </c>
      <c r="O41" s="295"/>
    </row>
    <row r="42" spans="1:16">
      <c r="A42" s="250"/>
      <c r="B42" s="246"/>
      <c r="C42" s="246"/>
      <c r="D42" s="246"/>
      <c r="E42" s="246"/>
      <c r="F42" s="246"/>
      <c r="G42" s="305" t="s">
        <v>513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514</v>
      </c>
      <c r="B47" s="246"/>
      <c r="C47" s="246"/>
      <c r="D47" s="246"/>
      <c r="E47" s="246"/>
      <c r="F47" s="246"/>
      <c r="G47" s="246"/>
      <c r="H47" s="246"/>
      <c r="I47" s="246"/>
      <c r="J47" s="246"/>
      <c r="K47" s="246"/>
      <c r="L47" s="246"/>
      <c r="M47" s="246"/>
      <c r="N47" s="246"/>
    </row>
    <row r="48" spans="1:16">
      <c r="A48" s="250"/>
      <c r="B48" s="246"/>
      <c r="C48" s="246"/>
      <c r="D48" s="246"/>
      <c r="E48" s="246"/>
      <c r="F48" s="246"/>
      <c r="G48" s="310" t="s">
        <v>515</v>
      </c>
      <c r="H48" s="310"/>
      <c r="I48" s="310"/>
      <c r="J48" s="310"/>
      <c r="K48" s="310"/>
      <c r="L48" s="310"/>
      <c r="M48" s="311"/>
      <c r="N48" s="310"/>
    </row>
    <row r="49" spans="1:14" ht="13.5" customHeight="1">
      <c r="A49" s="250"/>
      <c r="B49" s="246"/>
      <c r="C49" s="246"/>
      <c r="D49" s="246"/>
      <c r="E49" s="246"/>
      <c r="F49" s="246"/>
      <c r="G49" s="312"/>
      <c r="H49" s="313"/>
      <c r="I49" s="1150" t="s">
        <v>481</v>
      </c>
      <c r="J49" s="1152" t="s">
        <v>516</v>
      </c>
      <c r="K49" s="1153"/>
      <c r="L49" s="1153"/>
      <c r="M49" s="1153"/>
      <c r="N49" s="1154"/>
    </row>
    <row r="50" spans="1:14">
      <c r="A50" s="250"/>
      <c r="B50" s="246"/>
      <c r="C50" s="246"/>
      <c r="D50" s="246"/>
      <c r="E50" s="246"/>
      <c r="F50" s="246"/>
      <c r="G50" s="314"/>
      <c r="H50" s="315"/>
      <c r="I50" s="1151"/>
      <c r="J50" s="316" t="s">
        <v>517</v>
      </c>
      <c r="K50" s="317" t="s">
        <v>518</v>
      </c>
      <c r="L50" s="318" t="s">
        <v>519</v>
      </c>
      <c r="M50" s="319" t="s">
        <v>520</v>
      </c>
      <c r="N50" s="320" t="s">
        <v>521</v>
      </c>
    </row>
    <row r="51" spans="1:14">
      <c r="A51" s="250"/>
      <c r="B51" s="246"/>
      <c r="C51" s="246"/>
      <c r="D51" s="246"/>
      <c r="E51" s="246"/>
      <c r="F51" s="246"/>
      <c r="G51" s="312" t="s">
        <v>522</v>
      </c>
      <c r="H51" s="313"/>
      <c r="I51" s="321">
        <v>3265486</v>
      </c>
      <c r="J51" s="322">
        <v>20999</v>
      </c>
      <c r="K51" s="323">
        <v>8.6999999999999993</v>
      </c>
      <c r="L51" s="324">
        <v>39425</v>
      </c>
      <c r="M51" s="325">
        <v>2.1</v>
      </c>
      <c r="N51" s="326">
        <v>6.6</v>
      </c>
    </row>
    <row r="52" spans="1:14">
      <c r="A52" s="250"/>
      <c r="B52" s="246"/>
      <c r="C52" s="246"/>
      <c r="D52" s="246"/>
      <c r="E52" s="246"/>
      <c r="F52" s="246"/>
      <c r="G52" s="327"/>
      <c r="H52" s="328" t="s">
        <v>523</v>
      </c>
      <c r="I52" s="329">
        <v>2064465</v>
      </c>
      <c r="J52" s="330">
        <v>13276</v>
      </c>
      <c r="K52" s="331">
        <v>-1.5</v>
      </c>
      <c r="L52" s="332">
        <v>22414</v>
      </c>
      <c r="M52" s="333">
        <v>-0.1</v>
      </c>
      <c r="N52" s="334">
        <v>-1.4</v>
      </c>
    </row>
    <row r="53" spans="1:14">
      <c r="A53" s="250"/>
      <c r="B53" s="246"/>
      <c r="C53" s="246"/>
      <c r="D53" s="246"/>
      <c r="E53" s="246"/>
      <c r="F53" s="246"/>
      <c r="G53" s="312" t="s">
        <v>524</v>
      </c>
      <c r="H53" s="313"/>
      <c r="I53" s="321">
        <v>4364841</v>
      </c>
      <c r="J53" s="322">
        <v>28132</v>
      </c>
      <c r="K53" s="323">
        <v>34</v>
      </c>
      <c r="L53" s="324">
        <v>43141</v>
      </c>
      <c r="M53" s="325">
        <v>9.4</v>
      </c>
      <c r="N53" s="326">
        <v>24.6</v>
      </c>
    </row>
    <row r="54" spans="1:14">
      <c r="A54" s="250"/>
      <c r="B54" s="246"/>
      <c r="C54" s="246"/>
      <c r="D54" s="246"/>
      <c r="E54" s="246"/>
      <c r="F54" s="246"/>
      <c r="G54" s="327"/>
      <c r="H54" s="328" t="s">
        <v>523</v>
      </c>
      <c r="I54" s="329">
        <v>2983456</v>
      </c>
      <c r="J54" s="330">
        <v>19229</v>
      </c>
      <c r="K54" s="331">
        <v>44.8</v>
      </c>
      <c r="L54" s="332">
        <v>21887</v>
      </c>
      <c r="M54" s="333">
        <v>-2.4</v>
      </c>
      <c r="N54" s="334">
        <v>47.2</v>
      </c>
    </row>
    <row r="55" spans="1:14">
      <c r="A55" s="250"/>
      <c r="B55" s="246"/>
      <c r="C55" s="246"/>
      <c r="D55" s="246"/>
      <c r="E55" s="246"/>
      <c r="F55" s="246"/>
      <c r="G55" s="312" t="s">
        <v>525</v>
      </c>
      <c r="H55" s="313"/>
      <c r="I55" s="321">
        <v>4691204</v>
      </c>
      <c r="J55" s="322">
        <v>30326</v>
      </c>
      <c r="K55" s="323">
        <v>7.8</v>
      </c>
      <c r="L55" s="324">
        <v>45117</v>
      </c>
      <c r="M55" s="325">
        <v>4.5999999999999996</v>
      </c>
      <c r="N55" s="326">
        <v>3.2</v>
      </c>
    </row>
    <row r="56" spans="1:14">
      <c r="A56" s="250"/>
      <c r="B56" s="246"/>
      <c r="C56" s="246"/>
      <c r="D56" s="246"/>
      <c r="E56" s="246"/>
      <c r="F56" s="246"/>
      <c r="G56" s="327"/>
      <c r="H56" s="328" t="s">
        <v>523</v>
      </c>
      <c r="I56" s="329">
        <v>2702020</v>
      </c>
      <c r="J56" s="330">
        <v>17467</v>
      </c>
      <c r="K56" s="331">
        <v>-9.1999999999999993</v>
      </c>
      <c r="L56" s="332">
        <v>25589</v>
      </c>
      <c r="M56" s="333">
        <v>16.899999999999999</v>
      </c>
      <c r="N56" s="334">
        <v>-26.1</v>
      </c>
    </row>
    <row r="57" spans="1:14">
      <c r="A57" s="250"/>
      <c r="B57" s="246"/>
      <c r="C57" s="246"/>
      <c r="D57" s="246"/>
      <c r="E57" s="246"/>
      <c r="F57" s="246"/>
      <c r="G57" s="312" t="s">
        <v>526</v>
      </c>
      <c r="H57" s="313"/>
      <c r="I57" s="321">
        <v>5544248</v>
      </c>
      <c r="J57" s="322">
        <v>35879</v>
      </c>
      <c r="K57" s="323">
        <v>18.3</v>
      </c>
      <c r="L57" s="324">
        <v>39951</v>
      </c>
      <c r="M57" s="325">
        <v>-11.5</v>
      </c>
      <c r="N57" s="326">
        <v>29.8</v>
      </c>
    </row>
    <row r="58" spans="1:14">
      <c r="A58" s="250"/>
      <c r="B58" s="246"/>
      <c r="C58" s="246"/>
      <c r="D58" s="246"/>
      <c r="E58" s="246"/>
      <c r="F58" s="246"/>
      <c r="G58" s="327"/>
      <c r="H58" s="328" t="s">
        <v>523</v>
      </c>
      <c r="I58" s="329">
        <v>2910321</v>
      </c>
      <c r="J58" s="330">
        <v>18834</v>
      </c>
      <c r="K58" s="331">
        <v>7.8</v>
      </c>
      <c r="L58" s="332">
        <v>22555</v>
      </c>
      <c r="M58" s="333">
        <v>-11.9</v>
      </c>
      <c r="N58" s="334">
        <v>19.7</v>
      </c>
    </row>
    <row r="59" spans="1:14">
      <c r="A59" s="250"/>
      <c r="B59" s="246"/>
      <c r="C59" s="246"/>
      <c r="D59" s="246"/>
      <c r="E59" s="246"/>
      <c r="F59" s="246"/>
      <c r="G59" s="312" t="s">
        <v>527</v>
      </c>
      <c r="H59" s="313"/>
      <c r="I59" s="321">
        <v>3681944</v>
      </c>
      <c r="J59" s="322">
        <v>23871</v>
      </c>
      <c r="K59" s="323">
        <v>-33.5</v>
      </c>
      <c r="L59" s="324">
        <v>39893</v>
      </c>
      <c r="M59" s="325">
        <v>-0.1</v>
      </c>
      <c r="N59" s="326">
        <v>-33.4</v>
      </c>
    </row>
    <row r="60" spans="1:14">
      <c r="A60" s="250"/>
      <c r="B60" s="246"/>
      <c r="C60" s="246"/>
      <c r="D60" s="246"/>
      <c r="E60" s="246"/>
      <c r="F60" s="246"/>
      <c r="G60" s="327"/>
      <c r="H60" s="328" t="s">
        <v>523</v>
      </c>
      <c r="I60" s="335">
        <v>1345088</v>
      </c>
      <c r="J60" s="330">
        <v>8721</v>
      </c>
      <c r="K60" s="331">
        <v>-53.7</v>
      </c>
      <c r="L60" s="332">
        <v>26170</v>
      </c>
      <c r="M60" s="333">
        <v>16</v>
      </c>
      <c r="N60" s="334">
        <v>-69.7</v>
      </c>
    </row>
    <row r="61" spans="1:14">
      <c r="A61" s="250"/>
      <c r="B61" s="246"/>
      <c r="C61" s="246"/>
      <c r="D61" s="246"/>
      <c r="E61" s="246"/>
      <c r="F61" s="246"/>
      <c r="G61" s="312" t="s">
        <v>528</v>
      </c>
      <c r="H61" s="336"/>
      <c r="I61" s="337">
        <v>4309545</v>
      </c>
      <c r="J61" s="338">
        <v>27841</v>
      </c>
      <c r="K61" s="339">
        <v>7.1</v>
      </c>
      <c r="L61" s="340">
        <v>41505</v>
      </c>
      <c r="M61" s="341">
        <v>0.9</v>
      </c>
      <c r="N61" s="326">
        <v>6.2</v>
      </c>
    </row>
    <row r="62" spans="1:14">
      <c r="A62" s="250"/>
      <c r="B62" s="246"/>
      <c r="C62" s="246"/>
      <c r="D62" s="246"/>
      <c r="E62" s="246"/>
      <c r="F62" s="246"/>
      <c r="G62" s="327"/>
      <c r="H62" s="328" t="s">
        <v>523</v>
      </c>
      <c r="I62" s="329">
        <v>2401070</v>
      </c>
      <c r="J62" s="330">
        <v>15505</v>
      </c>
      <c r="K62" s="331">
        <v>-2.4</v>
      </c>
      <c r="L62" s="332">
        <v>23723</v>
      </c>
      <c r="M62" s="333">
        <v>3.7</v>
      </c>
      <c r="N62" s="334">
        <v>-6.1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O22" sqref="O2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175" t="s">
        <v>3</v>
      </c>
      <c r="D47" s="1175"/>
      <c r="E47" s="1176"/>
      <c r="F47" s="11">
        <v>15.02</v>
      </c>
      <c r="G47" s="12">
        <v>17.649999999999999</v>
      </c>
      <c r="H47" s="12">
        <v>17.93</v>
      </c>
      <c r="I47" s="12">
        <v>18.079999999999998</v>
      </c>
      <c r="J47" s="13">
        <v>19.11</v>
      </c>
    </row>
    <row r="48" spans="2:10" ht="57.75" customHeight="1">
      <c r="B48" s="14"/>
      <c r="C48" s="1177" t="s">
        <v>4</v>
      </c>
      <c r="D48" s="1177"/>
      <c r="E48" s="1178"/>
      <c r="F48" s="15">
        <v>5.99</v>
      </c>
      <c r="G48" s="16">
        <v>5.54</v>
      </c>
      <c r="H48" s="16">
        <v>5.09</v>
      </c>
      <c r="I48" s="16">
        <v>8.41</v>
      </c>
      <c r="J48" s="17">
        <v>7.6</v>
      </c>
    </row>
    <row r="49" spans="2:10" ht="57.75" customHeight="1" thickBot="1">
      <c r="B49" s="18"/>
      <c r="C49" s="1179" t="s">
        <v>5</v>
      </c>
      <c r="D49" s="1179"/>
      <c r="E49" s="1180"/>
      <c r="F49" s="19" t="s">
        <v>535</v>
      </c>
      <c r="G49" s="20">
        <v>0.72</v>
      </c>
      <c r="H49" s="20" t="s">
        <v>536</v>
      </c>
      <c r="I49" s="20">
        <v>1.44</v>
      </c>
      <c r="J49" s="21" t="s">
        <v>537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c r="A34" s="22"/>
      <c r="B34" s="31"/>
      <c r="C34" s="1187" t="s">
        <v>538</v>
      </c>
      <c r="D34" s="1187"/>
      <c r="E34" s="1188"/>
      <c r="F34" s="32">
        <v>13.61</v>
      </c>
      <c r="G34" s="33">
        <v>15.35</v>
      </c>
      <c r="H34" s="33">
        <v>13.99</v>
      </c>
      <c r="I34" s="33">
        <v>10.8</v>
      </c>
      <c r="J34" s="34">
        <v>8.02</v>
      </c>
      <c r="K34" s="22"/>
      <c r="L34" s="22"/>
      <c r="M34" s="22"/>
      <c r="N34" s="22"/>
      <c r="O34" s="22"/>
      <c r="P34" s="22"/>
    </row>
    <row r="35" spans="1:16" ht="39" customHeight="1">
      <c r="A35" s="22"/>
      <c r="B35" s="35"/>
      <c r="C35" s="1181" t="s">
        <v>539</v>
      </c>
      <c r="D35" s="1182"/>
      <c r="E35" s="1183"/>
      <c r="F35" s="36">
        <v>5.96</v>
      </c>
      <c r="G35" s="37">
        <v>5.4</v>
      </c>
      <c r="H35" s="37">
        <v>4.9400000000000004</v>
      </c>
      <c r="I35" s="37">
        <v>8.25</v>
      </c>
      <c r="J35" s="38">
        <v>7.29</v>
      </c>
      <c r="K35" s="22"/>
      <c r="L35" s="22"/>
      <c r="M35" s="22"/>
      <c r="N35" s="22"/>
      <c r="O35" s="22"/>
      <c r="P35" s="22"/>
    </row>
    <row r="36" spans="1:16" ht="39" customHeight="1">
      <c r="A36" s="22"/>
      <c r="B36" s="35"/>
      <c r="C36" s="1181" t="s">
        <v>540</v>
      </c>
      <c r="D36" s="1182"/>
      <c r="E36" s="1183"/>
      <c r="F36" s="36">
        <v>3.55</v>
      </c>
      <c r="G36" s="37">
        <v>4.3</v>
      </c>
      <c r="H36" s="37">
        <v>4.7699999999999996</v>
      </c>
      <c r="I36" s="37">
        <v>3.24</v>
      </c>
      <c r="J36" s="38">
        <v>3.37</v>
      </c>
      <c r="K36" s="22"/>
      <c r="L36" s="22"/>
      <c r="M36" s="22"/>
      <c r="N36" s="22"/>
      <c r="O36" s="22"/>
      <c r="P36" s="22"/>
    </row>
    <row r="37" spans="1:16" ht="39" customHeight="1">
      <c r="A37" s="22"/>
      <c r="B37" s="35"/>
      <c r="C37" s="1181" t="s">
        <v>541</v>
      </c>
      <c r="D37" s="1182"/>
      <c r="E37" s="1183"/>
      <c r="F37" s="36">
        <v>0.47</v>
      </c>
      <c r="G37" s="37">
        <v>0.34</v>
      </c>
      <c r="H37" s="37">
        <v>0.31</v>
      </c>
      <c r="I37" s="37">
        <v>0.23</v>
      </c>
      <c r="J37" s="38">
        <v>1.07</v>
      </c>
      <c r="K37" s="22"/>
      <c r="L37" s="22"/>
      <c r="M37" s="22"/>
      <c r="N37" s="22"/>
      <c r="O37" s="22"/>
      <c r="P37" s="22"/>
    </row>
    <row r="38" spans="1:16" ht="39" customHeight="1">
      <c r="A38" s="22"/>
      <c r="B38" s="35"/>
      <c r="C38" s="1181" t="s">
        <v>542</v>
      </c>
      <c r="D38" s="1182"/>
      <c r="E38" s="1183"/>
      <c r="F38" s="36">
        <v>0.63</v>
      </c>
      <c r="G38" s="37">
        <v>0.35</v>
      </c>
      <c r="H38" s="37">
        <v>0.74</v>
      </c>
      <c r="I38" s="37">
        <v>1.19</v>
      </c>
      <c r="J38" s="38">
        <v>0.95</v>
      </c>
      <c r="K38" s="22"/>
      <c r="L38" s="22"/>
      <c r="M38" s="22"/>
      <c r="N38" s="22"/>
      <c r="O38" s="22"/>
      <c r="P38" s="22"/>
    </row>
    <row r="39" spans="1:16" ht="39" customHeight="1">
      <c r="A39" s="22"/>
      <c r="B39" s="35"/>
      <c r="C39" s="1181" t="s">
        <v>543</v>
      </c>
      <c r="D39" s="1182"/>
      <c r="E39" s="1183"/>
      <c r="F39" s="36" t="s">
        <v>490</v>
      </c>
      <c r="G39" s="37" t="s">
        <v>490</v>
      </c>
      <c r="H39" s="37" t="s">
        <v>490</v>
      </c>
      <c r="I39" s="37" t="s">
        <v>490</v>
      </c>
      <c r="J39" s="38">
        <v>0.31</v>
      </c>
      <c r="K39" s="22"/>
      <c r="L39" s="22"/>
      <c r="M39" s="22"/>
      <c r="N39" s="22"/>
      <c r="O39" s="22"/>
      <c r="P39" s="22"/>
    </row>
    <row r="40" spans="1:16" ht="39" customHeight="1">
      <c r="A40" s="22"/>
      <c r="B40" s="35"/>
      <c r="C40" s="1181" t="s">
        <v>544</v>
      </c>
      <c r="D40" s="1182"/>
      <c r="E40" s="1183"/>
      <c r="F40" s="36">
        <v>0</v>
      </c>
      <c r="G40" s="37">
        <v>0</v>
      </c>
      <c r="H40" s="37">
        <v>0</v>
      </c>
      <c r="I40" s="37">
        <v>0</v>
      </c>
      <c r="J40" s="38">
        <v>0.14000000000000001</v>
      </c>
      <c r="K40" s="22"/>
      <c r="L40" s="22"/>
      <c r="M40" s="22"/>
      <c r="N40" s="22"/>
      <c r="O40" s="22"/>
      <c r="P40" s="22"/>
    </row>
    <row r="41" spans="1:16" ht="39" customHeight="1">
      <c r="A41" s="22"/>
      <c r="B41" s="35"/>
      <c r="C41" s="1181" t="s">
        <v>545</v>
      </c>
      <c r="D41" s="1182"/>
      <c r="E41" s="1183"/>
      <c r="F41" s="36">
        <v>7.0000000000000007E-2</v>
      </c>
      <c r="G41" s="37">
        <v>0.08</v>
      </c>
      <c r="H41" s="37">
        <v>0.09</v>
      </c>
      <c r="I41" s="37">
        <v>0.08</v>
      </c>
      <c r="J41" s="38">
        <v>0.04</v>
      </c>
      <c r="K41" s="22"/>
      <c r="L41" s="22"/>
      <c r="M41" s="22"/>
      <c r="N41" s="22"/>
      <c r="O41" s="22"/>
      <c r="P41" s="22"/>
    </row>
    <row r="42" spans="1:16" ht="39" customHeight="1">
      <c r="A42" s="22"/>
      <c r="B42" s="39"/>
      <c r="C42" s="1181" t="s">
        <v>546</v>
      </c>
      <c r="D42" s="1182"/>
      <c r="E42" s="1183"/>
      <c r="F42" s="36" t="s">
        <v>490</v>
      </c>
      <c r="G42" s="37" t="s">
        <v>490</v>
      </c>
      <c r="H42" s="37" t="s">
        <v>490</v>
      </c>
      <c r="I42" s="37" t="s">
        <v>490</v>
      </c>
      <c r="J42" s="38" t="s">
        <v>490</v>
      </c>
      <c r="K42" s="22"/>
      <c r="L42" s="22"/>
      <c r="M42" s="22"/>
      <c r="N42" s="22"/>
      <c r="O42" s="22"/>
      <c r="P42" s="22"/>
    </row>
    <row r="43" spans="1:16" ht="39" customHeight="1" thickBot="1">
      <c r="A43" s="22"/>
      <c r="B43" s="40"/>
      <c r="C43" s="1184" t="s">
        <v>547</v>
      </c>
      <c r="D43" s="1185"/>
      <c r="E43" s="1186"/>
      <c r="F43" s="41">
        <v>0.06</v>
      </c>
      <c r="G43" s="42">
        <v>0.02</v>
      </c>
      <c r="H43" s="42">
        <v>0.01</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c r="A45" s="48"/>
      <c r="B45" s="1197" t="s">
        <v>11</v>
      </c>
      <c r="C45" s="1198"/>
      <c r="D45" s="58"/>
      <c r="E45" s="1203" t="s">
        <v>12</v>
      </c>
      <c r="F45" s="1203"/>
      <c r="G45" s="1203"/>
      <c r="H45" s="1203"/>
      <c r="I45" s="1203"/>
      <c r="J45" s="1204"/>
      <c r="K45" s="59">
        <v>4896</v>
      </c>
      <c r="L45" s="60">
        <v>4848</v>
      </c>
      <c r="M45" s="60">
        <v>5089</v>
      </c>
      <c r="N45" s="60">
        <v>4678</v>
      </c>
      <c r="O45" s="61">
        <v>4605</v>
      </c>
      <c r="P45" s="48"/>
      <c r="Q45" s="48"/>
      <c r="R45" s="48"/>
      <c r="S45" s="48"/>
      <c r="T45" s="48"/>
      <c r="U45" s="48"/>
    </row>
    <row r="46" spans="1:21" ht="30.75" customHeight="1">
      <c r="A46" s="48"/>
      <c r="B46" s="1199"/>
      <c r="C46" s="1200"/>
      <c r="D46" s="62"/>
      <c r="E46" s="1191" t="s">
        <v>13</v>
      </c>
      <c r="F46" s="1191"/>
      <c r="G46" s="1191"/>
      <c r="H46" s="1191"/>
      <c r="I46" s="1191"/>
      <c r="J46" s="1192"/>
      <c r="K46" s="63" t="s">
        <v>490</v>
      </c>
      <c r="L46" s="64" t="s">
        <v>490</v>
      </c>
      <c r="M46" s="64" t="s">
        <v>490</v>
      </c>
      <c r="N46" s="64" t="s">
        <v>490</v>
      </c>
      <c r="O46" s="65" t="s">
        <v>490</v>
      </c>
      <c r="P46" s="48"/>
      <c r="Q46" s="48"/>
      <c r="R46" s="48"/>
      <c r="S46" s="48"/>
      <c r="T46" s="48"/>
      <c r="U46" s="48"/>
    </row>
    <row r="47" spans="1:21" ht="30.75" customHeight="1">
      <c r="A47" s="48"/>
      <c r="B47" s="1199"/>
      <c r="C47" s="1200"/>
      <c r="D47" s="62"/>
      <c r="E47" s="1191" t="s">
        <v>14</v>
      </c>
      <c r="F47" s="1191"/>
      <c r="G47" s="1191"/>
      <c r="H47" s="1191"/>
      <c r="I47" s="1191"/>
      <c r="J47" s="1192"/>
      <c r="K47" s="63" t="s">
        <v>490</v>
      </c>
      <c r="L47" s="64" t="s">
        <v>490</v>
      </c>
      <c r="M47" s="64" t="s">
        <v>490</v>
      </c>
      <c r="N47" s="64" t="s">
        <v>490</v>
      </c>
      <c r="O47" s="65" t="s">
        <v>490</v>
      </c>
      <c r="P47" s="48"/>
      <c r="Q47" s="48"/>
      <c r="R47" s="48"/>
      <c r="S47" s="48"/>
      <c r="T47" s="48"/>
      <c r="U47" s="48"/>
    </row>
    <row r="48" spans="1:21" ht="30.75" customHeight="1">
      <c r="A48" s="48"/>
      <c r="B48" s="1199"/>
      <c r="C48" s="1200"/>
      <c r="D48" s="62"/>
      <c r="E48" s="1191" t="s">
        <v>15</v>
      </c>
      <c r="F48" s="1191"/>
      <c r="G48" s="1191"/>
      <c r="H48" s="1191"/>
      <c r="I48" s="1191"/>
      <c r="J48" s="1192"/>
      <c r="K48" s="63">
        <v>1395</v>
      </c>
      <c r="L48" s="64">
        <v>1259</v>
      </c>
      <c r="M48" s="64">
        <v>1309</v>
      </c>
      <c r="N48" s="64">
        <v>1252</v>
      </c>
      <c r="O48" s="65">
        <v>1194</v>
      </c>
      <c r="P48" s="48"/>
      <c r="Q48" s="48"/>
      <c r="R48" s="48"/>
      <c r="S48" s="48"/>
      <c r="T48" s="48"/>
      <c r="U48" s="48"/>
    </row>
    <row r="49" spans="1:21" ht="30.75" customHeight="1">
      <c r="A49" s="48"/>
      <c r="B49" s="1199"/>
      <c r="C49" s="1200"/>
      <c r="D49" s="62"/>
      <c r="E49" s="1191" t="s">
        <v>16</v>
      </c>
      <c r="F49" s="1191"/>
      <c r="G49" s="1191"/>
      <c r="H49" s="1191"/>
      <c r="I49" s="1191"/>
      <c r="J49" s="1192"/>
      <c r="K49" s="63">
        <v>297</v>
      </c>
      <c r="L49" s="64">
        <v>284</v>
      </c>
      <c r="M49" s="64">
        <v>284</v>
      </c>
      <c r="N49" s="64">
        <v>168</v>
      </c>
      <c r="O49" s="65">
        <v>231</v>
      </c>
      <c r="P49" s="48"/>
      <c r="Q49" s="48"/>
      <c r="R49" s="48"/>
      <c r="S49" s="48"/>
      <c r="T49" s="48"/>
      <c r="U49" s="48"/>
    </row>
    <row r="50" spans="1:21" ht="30.75" customHeight="1">
      <c r="A50" s="48"/>
      <c r="B50" s="1199"/>
      <c r="C50" s="1200"/>
      <c r="D50" s="62"/>
      <c r="E50" s="1191" t="s">
        <v>17</v>
      </c>
      <c r="F50" s="1191"/>
      <c r="G50" s="1191"/>
      <c r="H50" s="1191"/>
      <c r="I50" s="1191"/>
      <c r="J50" s="1192"/>
      <c r="K50" s="63">
        <v>20</v>
      </c>
      <c r="L50" s="64">
        <v>20</v>
      </c>
      <c r="M50" s="64">
        <v>20</v>
      </c>
      <c r="N50" s="64">
        <v>20</v>
      </c>
      <c r="O50" s="65">
        <v>20</v>
      </c>
      <c r="P50" s="48"/>
      <c r="Q50" s="48"/>
      <c r="R50" s="48"/>
      <c r="S50" s="48"/>
      <c r="T50" s="48"/>
      <c r="U50" s="48"/>
    </row>
    <row r="51" spans="1:21" ht="30.75" customHeight="1">
      <c r="A51" s="48"/>
      <c r="B51" s="1201"/>
      <c r="C51" s="1202"/>
      <c r="D51" s="66"/>
      <c r="E51" s="1191" t="s">
        <v>18</v>
      </c>
      <c r="F51" s="1191"/>
      <c r="G51" s="1191"/>
      <c r="H51" s="1191"/>
      <c r="I51" s="1191"/>
      <c r="J51" s="1192"/>
      <c r="K51" s="63" t="s">
        <v>490</v>
      </c>
      <c r="L51" s="64" t="s">
        <v>490</v>
      </c>
      <c r="M51" s="64" t="s">
        <v>490</v>
      </c>
      <c r="N51" s="64" t="s">
        <v>490</v>
      </c>
      <c r="O51" s="65" t="s">
        <v>490</v>
      </c>
      <c r="P51" s="48"/>
      <c r="Q51" s="48"/>
      <c r="R51" s="48"/>
      <c r="S51" s="48"/>
      <c r="T51" s="48"/>
      <c r="U51" s="48"/>
    </row>
    <row r="52" spans="1:21" ht="30.75" customHeight="1">
      <c r="A52" s="48"/>
      <c r="B52" s="1189" t="s">
        <v>19</v>
      </c>
      <c r="C52" s="1190"/>
      <c r="D52" s="66"/>
      <c r="E52" s="1191" t="s">
        <v>20</v>
      </c>
      <c r="F52" s="1191"/>
      <c r="G52" s="1191"/>
      <c r="H52" s="1191"/>
      <c r="I52" s="1191"/>
      <c r="J52" s="1192"/>
      <c r="K52" s="63">
        <v>4022</v>
      </c>
      <c r="L52" s="64">
        <v>4088</v>
      </c>
      <c r="M52" s="64">
        <v>4322</v>
      </c>
      <c r="N52" s="64">
        <v>4071</v>
      </c>
      <c r="O52" s="65">
        <v>4108</v>
      </c>
      <c r="P52" s="48"/>
      <c r="Q52" s="48"/>
      <c r="R52" s="48"/>
      <c r="S52" s="48"/>
      <c r="T52" s="48"/>
      <c r="U52" s="48"/>
    </row>
    <row r="53" spans="1:21" ht="30.75" customHeight="1" thickBot="1">
      <c r="A53" s="48"/>
      <c r="B53" s="1193" t="s">
        <v>21</v>
      </c>
      <c r="C53" s="1194"/>
      <c r="D53" s="67"/>
      <c r="E53" s="1195" t="s">
        <v>22</v>
      </c>
      <c r="F53" s="1195"/>
      <c r="G53" s="1195"/>
      <c r="H53" s="1195"/>
      <c r="I53" s="1195"/>
      <c r="J53" s="1196"/>
      <c r="K53" s="68">
        <v>2586</v>
      </c>
      <c r="L53" s="69">
        <v>2323</v>
      </c>
      <c r="M53" s="69">
        <v>2380</v>
      </c>
      <c r="N53" s="69">
        <v>2047</v>
      </c>
      <c r="O53" s="70">
        <v>1942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530</v>
      </c>
      <c r="J40" s="79" t="s">
        <v>531</v>
      </c>
      <c r="K40" s="79" t="s">
        <v>532</v>
      </c>
      <c r="L40" s="79" t="s">
        <v>533</v>
      </c>
      <c r="M40" s="80" t="s">
        <v>534</v>
      </c>
    </row>
    <row r="41" spans="2:13" ht="27.75" customHeight="1">
      <c r="B41" s="1217" t="s">
        <v>24</v>
      </c>
      <c r="C41" s="1218"/>
      <c r="D41" s="81"/>
      <c r="E41" s="1219" t="s">
        <v>25</v>
      </c>
      <c r="F41" s="1219"/>
      <c r="G41" s="1219"/>
      <c r="H41" s="1220"/>
      <c r="I41" s="82">
        <v>46823</v>
      </c>
      <c r="J41" s="83">
        <v>47469</v>
      </c>
      <c r="K41" s="83">
        <v>47259</v>
      </c>
      <c r="L41" s="83">
        <v>48136</v>
      </c>
      <c r="M41" s="84">
        <v>47006</v>
      </c>
    </row>
    <row r="42" spans="2:13" ht="27.75" customHeight="1">
      <c r="B42" s="1207"/>
      <c r="C42" s="1208"/>
      <c r="D42" s="85"/>
      <c r="E42" s="1211" t="s">
        <v>26</v>
      </c>
      <c r="F42" s="1211"/>
      <c r="G42" s="1211"/>
      <c r="H42" s="1212"/>
      <c r="I42" s="86">
        <v>115</v>
      </c>
      <c r="J42" s="87">
        <v>100</v>
      </c>
      <c r="K42" s="87">
        <v>85</v>
      </c>
      <c r="L42" s="87">
        <v>70</v>
      </c>
      <c r="M42" s="88">
        <v>53</v>
      </c>
    </row>
    <row r="43" spans="2:13" ht="27.75" customHeight="1">
      <c r="B43" s="1207"/>
      <c r="C43" s="1208"/>
      <c r="D43" s="85"/>
      <c r="E43" s="1211" t="s">
        <v>27</v>
      </c>
      <c r="F43" s="1211"/>
      <c r="G43" s="1211"/>
      <c r="H43" s="1212"/>
      <c r="I43" s="86">
        <v>24761</v>
      </c>
      <c r="J43" s="87">
        <v>24867</v>
      </c>
      <c r="K43" s="87">
        <v>24914</v>
      </c>
      <c r="L43" s="87">
        <v>24359</v>
      </c>
      <c r="M43" s="88">
        <v>23795</v>
      </c>
    </row>
    <row r="44" spans="2:13" ht="27.75" customHeight="1">
      <c r="B44" s="1207"/>
      <c r="C44" s="1208"/>
      <c r="D44" s="85"/>
      <c r="E44" s="1211" t="s">
        <v>28</v>
      </c>
      <c r="F44" s="1211"/>
      <c r="G44" s="1211"/>
      <c r="H44" s="1212"/>
      <c r="I44" s="86">
        <v>1212</v>
      </c>
      <c r="J44" s="87">
        <v>1144</v>
      </c>
      <c r="K44" s="87">
        <v>1357</v>
      </c>
      <c r="L44" s="87">
        <v>1250</v>
      </c>
      <c r="M44" s="88">
        <v>1147</v>
      </c>
    </row>
    <row r="45" spans="2:13" ht="27.75" customHeight="1">
      <c r="B45" s="1207"/>
      <c r="C45" s="1208"/>
      <c r="D45" s="85"/>
      <c r="E45" s="1211" t="s">
        <v>29</v>
      </c>
      <c r="F45" s="1211"/>
      <c r="G45" s="1211"/>
      <c r="H45" s="1212"/>
      <c r="I45" s="86">
        <v>8156</v>
      </c>
      <c r="J45" s="87">
        <v>5519</v>
      </c>
      <c r="K45" s="87">
        <v>4820</v>
      </c>
      <c r="L45" s="87">
        <v>4232</v>
      </c>
      <c r="M45" s="88">
        <v>4276</v>
      </c>
    </row>
    <row r="46" spans="2:13" ht="27.75" customHeight="1">
      <c r="B46" s="1207"/>
      <c r="C46" s="1208"/>
      <c r="D46" s="89"/>
      <c r="E46" s="1211" t="s">
        <v>30</v>
      </c>
      <c r="F46" s="1211"/>
      <c r="G46" s="1211"/>
      <c r="H46" s="1212"/>
      <c r="I46" s="86" t="s">
        <v>490</v>
      </c>
      <c r="J46" s="87" t="s">
        <v>490</v>
      </c>
      <c r="K46" s="87" t="s">
        <v>490</v>
      </c>
      <c r="L46" s="87">
        <v>1</v>
      </c>
      <c r="M46" s="88" t="s">
        <v>490</v>
      </c>
    </row>
    <row r="47" spans="2:13" ht="27.75" customHeight="1">
      <c r="B47" s="1207"/>
      <c r="C47" s="1208"/>
      <c r="D47" s="90"/>
      <c r="E47" s="1221" t="s">
        <v>31</v>
      </c>
      <c r="F47" s="1222"/>
      <c r="G47" s="1222"/>
      <c r="H47" s="1223"/>
      <c r="I47" s="86" t="s">
        <v>490</v>
      </c>
      <c r="J47" s="87" t="s">
        <v>490</v>
      </c>
      <c r="K47" s="87" t="s">
        <v>490</v>
      </c>
      <c r="L47" s="87" t="s">
        <v>490</v>
      </c>
      <c r="M47" s="88" t="s">
        <v>490</v>
      </c>
    </row>
    <row r="48" spans="2:13" ht="27.75" customHeight="1">
      <c r="B48" s="1207"/>
      <c r="C48" s="1208"/>
      <c r="D48" s="85"/>
      <c r="E48" s="1211" t="s">
        <v>32</v>
      </c>
      <c r="F48" s="1211"/>
      <c r="G48" s="1211"/>
      <c r="H48" s="1212"/>
      <c r="I48" s="86" t="s">
        <v>490</v>
      </c>
      <c r="J48" s="87" t="s">
        <v>490</v>
      </c>
      <c r="K48" s="87" t="s">
        <v>490</v>
      </c>
      <c r="L48" s="87" t="s">
        <v>490</v>
      </c>
      <c r="M48" s="88" t="s">
        <v>490</v>
      </c>
    </row>
    <row r="49" spans="2:13" ht="27.75" customHeight="1">
      <c r="B49" s="1209"/>
      <c r="C49" s="1210"/>
      <c r="D49" s="85"/>
      <c r="E49" s="1211" t="s">
        <v>33</v>
      </c>
      <c r="F49" s="1211"/>
      <c r="G49" s="1211"/>
      <c r="H49" s="1212"/>
      <c r="I49" s="86" t="s">
        <v>490</v>
      </c>
      <c r="J49" s="87" t="s">
        <v>490</v>
      </c>
      <c r="K49" s="87" t="s">
        <v>490</v>
      </c>
      <c r="L49" s="87" t="s">
        <v>490</v>
      </c>
      <c r="M49" s="88" t="s">
        <v>490</v>
      </c>
    </row>
    <row r="50" spans="2:13" ht="27.75" customHeight="1">
      <c r="B50" s="1205" t="s">
        <v>34</v>
      </c>
      <c r="C50" s="1206"/>
      <c r="D50" s="91"/>
      <c r="E50" s="1211" t="s">
        <v>35</v>
      </c>
      <c r="F50" s="1211"/>
      <c r="G50" s="1211"/>
      <c r="H50" s="1212"/>
      <c r="I50" s="86">
        <v>6476</v>
      </c>
      <c r="J50" s="87">
        <v>7283</v>
      </c>
      <c r="K50" s="87">
        <v>8194</v>
      </c>
      <c r="L50" s="87">
        <v>9335</v>
      </c>
      <c r="M50" s="88">
        <v>10420</v>
      </c>
    </row>
    <row r="51" spans="2:13" ht="27.75" customHeight="1">
      <c r="B51" s="1207"/>
      <c r="C51" s="1208"/>
      <c r="D51" s="85"/>
      <c r="E51" s="1211" t="s">
        <v>36</v>
      </c>
      <c r="F51" s="1211"/>
      <c r="G51" s="1211"/>
      <c r="H51" s="1212"/>
      <c r="I51" s="86">
        <v>8091</v>
      </c>
      <c r="J51" s="87">
        <v>8551</v>
      </c>
      <c r="K51" s="87">
        <v>9066</v>
      </c>
      <c r="L51" s="87">
        <v>9890</v>
      </c>
      <c r="M51" s="88">
        <v>10139</v>
      </c>
    </row>
    <row r="52" spans="2:13" ht="27.75" customHeight="1">
      <c r="B52" s="1209"/>
      <c r="C52" s="1210"/>
      <c r="D52" s="85"/>
      <c r="E52" s="1211" t="s">
        <v>37</v>
      </c>
      <c r="F52" s="1211"/>
      <c r="G52" s="1211"/>
      <c r="H52" s="1212"/>
      <c r="I52" s="86">
        <v>42953</v>
      </c>
      <c r="J52" s="87">
        <v>45101</v>
      </c>
      <c r="K52" s="87">
        <v>47317</v>
      </c>
      <c r="L52" s="87">
        <v>45334</v>
      </c>
      <c r="M52" s="88">
        <v>44804</v>
      </c>
    </row>
    <row r="53" spans="2:13" ht="27.75" customHeight="1" thickBot="1">
      <c r="B53" s="1213" t="s">
        <v>38</v>
      </c>
      <c r="C53" s="1214"/>
      <c r="D53" s="92"/>
      <c r="E53" s="1215" t="s">
        <v>39</v>
      </c>
      <c r="F53" s="1215"/>
      <c r="G53" s="1215"/>
      <c r="H53" s="1216"/>
      <c r="I53" s="93">
        <v>23548</v>
      </c>
      <c r="J53" s="94">
        <v>18164</v>
      </c>
      <c r="K53" s="94">
        <v>13859</v>
      </c>
      <c r="L53" s="94">
        <v>13490</v>
      </c>
      <c r="M53" s="95">
        <v>10914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65" sqref="G65:O69"/>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567</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567</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568</v>
      </c>
      <c r="C41" s="248"/>
      <c r="D41" s="248"/>
      <c r="E41" s="248"/>
      <c r="F41" s="248"/>
      <c r="G41" s="248"/>
      <c r="H41" s="248"/>
      <c r="I41" s="248"/>
      <c r="J41" s="248"/>
      <c r="K41" s="248"/>
      <c r="L41" s="248"/>
      <c r="M41" s="248"/>
      <c r="N41" s="248"/>
      <c r="O41" s="248"/>
      <c r="P41" s="249"/>
    </row>
    <row r="42" spans="2:17">
      <c r="B42" s="250"/>
      <c r="C42" s="246"/>
      <c r="D42" s="246"/>
      <c r="E42" s="246"/>
      <c r="F42" s="246"/>
      <c r="G42" s="353" t="s">
        <v>569</v>
      </c>
      <c r="I42" s="354"/>
      <c r="J42" s="354"/>
      <c r="K42" s="354"/>
      <c r="L42" s="246"/>
      <c r="M42" s="246"/>
      <c r="N42" s="246"/>
      <c r="O42" s="246"/>
    </row>
    <row r="43" spans="2:17">
      <c r="B43" s="250"/>
      <c r="C43" s="246"/>
      <c r="D43" s="246"/>
      <c r="E43" s="246"/>
      <c r="F43" s="246"/>
      <c r="G43" s="1224"/>
      <c r="H43" s="1225"/>
      <c r="I43" s="1225"/>
      <c r="J43" s="1225"/>
      <c r="K43" s="1225"/>
      <c r="L43" s="1225"/>
      <c r="M43" s="1225"/>
      <c r="N43" s="1225"/>
      <c r="O43" s="1226"/>
    </row>
    <row r="44" spans="2:17">
      <c r="B44" s="250"/>
      <c r="C44" s="246"/>
      <c r="D44" s="246"/>
      <c r="E44" s="246"/>
      <c r="F44" s="246"/>
      <c r="G44" s="1227"/>
      <c r="H44" s="1228"/>
      <c r="I44" s="1228"/>
      <c r="J44" s="1228"/>
      <c r="K44" s="1228"/>
      <c r="L44" s="1228"/>
      <c r="M44" s="1228"/>
      <c r="N44" s="1228"/>
      <c r="O44" s="1229"/>
    </row>
    <row r="45" spans="2:17">
      <c r="B45" s="250"/>
      <c r="C45" s="246"/>
      <c r="D45" s="246"/>
      <c r="E45" s="246"/>
      <c r="F45" s="246"/>
      <c r="G45" s="1227"/>
      <c r="H45" s="1228"/>
      <c r="I45" s="1228"/>
      <c r="J45" s="1228"/>
      <c r="K45" s="1228"/>
      <c r="L45" s="1228"/>
      <c r="M45" s="1228"/>
      <c r="N45" s="1228"/>
      <c r="O45" s="1229"/>
    </row>
    <row r="46" spans="2:17">
      <c r="B46" s="250"/>
      <c r="C46" s="246"/>
      <c r="D46" s="246"/>
      <c r="E46" s="246"/>
      <c r="F46" s="246"/>
      <c r="G46" s="1227"/>
      <c r="H46" s="1228"/>
      <c r="I46" s="1228"/>
      <c r="J46" s="1228"/>
      <c r="K46" s="1228"/>
      <c r="L46" s="1228"/>
      <c r="M46" s="1228"/>
      <c r="N46" s="1228"/>
      <c r="O46" s="1229"/>
    </row>
    <row r="47" spans="2:17">
      <c r="B47" s="250"/>
      <c r="C47" s="246"/>
      <c r="D47" s="246"/>
      <c r="E47" s="246"/>
      <c r="F47" s="246"/>
      <c r="G47" s="1230"/>
      <c r="H47" s="1231"/>
      <c r="I47" s="1231"/>
      <c r="J47" s="1231"/>
      <c r="K47" s="1231"/>
      <c r="L47" s="1231"/>
      <c r="M47" s="1231"/>
      <c r="N47" s="1231"/>
      <c r="O47" s="1232"/>
    </row>
    <row r="48" spans="2:17">
      <c r="B48" s="250"/>
      <c r="C48" s="246"/>
      <c r="D48" s="246"/>
      <c r="E48" s="246"/>
      <c r="F48" s="246"/>
      <c r="G48" s="246"/>
      <c r="H48" s="355"/>
      <c r="I48" s="355"/>
      <c r="J48" s="355"/>
    </row>
    <row r="49" spans="1:17">
      <c r="B49" s="250"/>
      <c r="C49" s="246"/>
      <c r="D49" s="246"/>
      <c r="E49" s="246"/>
      <c r="F49" s="246"/>
      <c r="G49" s="245" t="s">
        <v>570</v>
      </c>
    </row>
    <row r="50" spans="1:17">
      <c r="B50" s="250"/>
      <c r="C50" s="246"/>
      <c r="D50" s="246"/>
      <c r="E50" s="246"/>
      <c r="F50" s="246"/>
      <c r="G50" s="1233"/>
      <c r="H50" s="1234"/>
      <c r="I50" s="1234"/>
      <c r="J50" s="1235"/>
      <c r="K50" s="356" t="s">
        <v>530</v>
      </c>
      <c r="L50" s="356" t="s">
        <v>531</v>
      </c>
      <c r="M50" s="356" t="s">
        <v>532</v>
      </c>
      <c r="N50" s="356" t="s">
        <v>533</v>
      </c>
      <c r="O50" s="356" t="s">
        <v>534</v>
      </c>
    </row>
    <row r="51" spans="1:17">
      <c r="B51" s="250"/>
      <c r="C51" s="246"/>
      <c r="D51" s="246"/>
      <c r="E51" s="246"/>
      <c r="F51" s="246"/>
      <c r="G51" s="1236" t="s">
        <v>571</v>
      </c>
      <c r="H51" s="1237"/>
      <c r="I51" s="1242" t="s">
        <v>572</v>
      </c>
      <c r="J51" s="1242"/>
      <c r="K51" s="1244"/>
      <c r="L51" s="1244"/>
      <c r="M51" s="1244"/>
      <c r="N51" s="1244"/>
      <c r="O51" s="1244"/>
    </row>
    <row r="52" spans="1:17">
      <c r="B52" s="250"/>
      <c r="C52" s="246"/>
      <c r="D52" s="246"/>
      <c r="E52" s="246"/>
      <c r="F52" s="246"/>
      <c r="G52" s="1238"/>
      <c r="H52" s="1239"/>
      <c r="I52" s="1243"/>
      <c r="J52" s="1243"/>
      <c r="K52" s="1245"/>
      <c r="L52" s="1245"/>
      <c r="M52" s="1245"/>
      <c r="N52" s="1245"/>
      <c r="O52" s="1245"/>
    </row>
    <row r="53" spans="1:17">
      <c r="A53" s="357"/>
      <c r="B53" s="250"/>
      <c r="C53" s="246"/>
      <c r="D53" s="246"/>
      <c r="E53" s="246"/>
      <c r="F53" s="246"/>
      <c r="G53" s="1238"/>
      <c r="H53" s="1239"/>
      <c r="I53" s="1246" t="s">
        <v>578</v>
      </c>
      <c r="J53" s="1246"/>
      <c r="K53" s="1253"/>
      <c r="L53" s="1253"/>
      <c r="M53" s="1253"/>
      <c r="N53" s="1253"/>
      <c r="O53" s="1253"/>
    </row>
    <row r="54" spans="1:17">
      <c r="A54" s="357"/>
      <c r="B54" s="250"/>
      <c r="C54" s="246"/>
      <c r="D54" s="246"/>
      <c r="E54" s="246"/>
      <c r="F54" s="246"/>
      <c r="G54" s="1240"/>
      <c r="H54" s="1241"/>
      <c r="I54" s="1246"/>
      <c r="J54" s="1246"/>
      <c r="K54" s="1254"/>
      <c r="L54" s="1254"/>
      <c r="M54" s="1254"/>
      <c r="N54" s="1254"/>
      <c r="O54" s="1254"/>
    </row>
    <row r="55" spans="1:17">
      <c r="A55" s="357"/>
      <c r="B55" s="250"/>
      <c r="C55" s="246"/>
      <c r="D55" s="246"/>
      <c r="E55" s="246"/>
      <c r="F55" s="246"/>
      <c r="G55" s="1247" t="s">
        <v>573</v>
      </c>
      <c r="H55" s="1248"/>
      <c r="I55" s="1246" t="s">
        <v>572</v>
      </c>
      <c r="J55" s="1246"/>
      <c r="K55" s="1244"/>
      <c r="L55" s="1244"/>
      <c r="M55" s="1244"/>
      <c r="N55" s="1244"/>
      <c r="O55" s="1244"/>
    </row>
    <row r="56" spans="1:17">
      <c r="A56" s="357"/>
      <c r="B56" s="250"/>
      <c r="C56" s="246"/>
      <c r="D56" s="246"/>
      <c r="E56" s="246"/>
      <c r="F56" s="246"/>
      <c r="G56" s="1249"/>
      <c r="H56" s="1250"/>
      <c r="I56" s="1246"/>
      <c r="J56" s="1246"/>
      <c r="K56" s="1245"/>
      <c r="L56" s="1245"/>
      <c r="M56" s="1245"/>
      <c r="N56" s="1245"/>
      <c r="O56" s="1245"/>
    </row>
    <row r="57" spans="1:17" s="357" customFormat="1">
      <c r="B57" s="358"/>
      <c r="C57" s="354"/>
      <c r="D57" s="354"/>
      <c r="E57" s="354"/>
      <c r="F57" s="354"/>
      <c r="G57" s="1249"/>
      <c r="H57" s="1250"/>
      <c r="I57" s="1255" t="s">
        <v>577</v>
      </c>
      <c r="J57" s="1255"/>
      <c r="K57" s="1253"/>
      <c r="L57" s="1253"/>
      <c r="M57" s="1253"/>
      <c r="N57" s="1253"/>
      <c r="O57" s="1253"/>
      <c r="P57" s="359"/>
      <c r="Q57" s="358"/>
    </row>
    <row r="58" spans="1:17" s="357" customFormat="1">
      <c r="A58" s="245"/>
      <c r="B58" s="358"/>
      <c r="C58" s="354"/>
      <c r="D58" s="354"/>
      <c r="E58" s="354"/>
      <c r="F58" s="354"/>
      <c r="G58" s="1251"/>
      <c r="H58" s="1252"/>
      <c r="I58" s="1255"/>
      <c r="J58" s="1255"/>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574</v>
      </c>
      <c r="C63" s="246"/>
      <c r="D63" s="246"/>
      <c r="E63" s="246"/>
      <c r="F63" s="246"/>
      <c r="G63" s="246"/>
      <c r="H63" s="246"/>
      <c r="I63" s="246"/>
      <c r="J63" s="246"/>
      <c r="K63" s="246"/>
      <c r="L63" s="246"/>
      <c r="M63" s="246"/>
      <c r="N63" s="246"/>
      <c r="O63" s="246"/>
    </row>
    <row r="64" spans="1:17">
      <c r="B64" s="250"/>
      <c r="C64" s="246"/>
      <c r="D64" s="246"/>
      <c r="E64" s="246"/>
      <c r="F64" s="246"/>
      <c r="G64" s="353" t="s">
        <v>569</v>
      </c>
      <c r="I64" s="354"/>
      <c r="J64" s="354"/>
      <c r="K64" s="354"/>
      <c r="L64" s="246"/>
      <c r="M64" s="246"/>
      <c r="N64" s="246"/>
      <c r="O64" s="246"/>
    </row>
    <row r="65" spans="2:30">
      <c r="B65" s="250"/>
      <c r="C65" s="246"/>
      <c r="D65" s="246"/>
      <c r="E65" s="246"/>
      <c r="F65" s="246"/>
      <c r="G65" s="1224" t="s">
        <v>579</v>
      </c>
      <c r="H65" s="1225"/>
      <c r="I65" s="1225"/>
      <c r="J65" s="1225"/>
      <c r="K65" s="1225"/>
      <c r="L65" s="1225"/>
      <c r="M65" s="1225"/>
      <c r="N65" s="1225"/>
      <c r="O65" s="1226"/>
    </row>
    <row r="66" spans="2:30">
      <c r="B66" s="250"/>
      <c r="C66" s="246"/>
      <c r="D66" s="246"/>
      <c r="E66" s="246"/>
      <c r="F66" s="246"/>
      <c r="G66" s="1227"/>
      <c r="H66" s="1228"/>
      <c r="I66" s="1228"/>
      <c r="J66" s="1228"/>
      <c r="K66" s="1228"/>
      <c r="L66" s="1228"/>
      <c r="M66" s="1228"/>
      <c r="N66" s="1228"/>
      <c r="O66" s="1229"/>
    </row>
    <row r="67" spans="2:30">
      <c r="B67" s="250"/>
      <c r="C67" s="246"/>
      <c r="D67" s="246"/>
      <c r="E67" s="246"/>
      <c r="F67" s="246"/>
      <c r="G67" s="1227"/>
      <c r="H67" s="1228"/>
      <c r="I67" s="1228"/>
      <c r="J67" s="1228"/>
      <c r="K67" s="1228"/>
      <c r="L67" s="1228"/>
      <c r="M67" s="1228"/>
      <c r="N67" s="1228"/>
      <c r="O67" s="1229"/>
    </row>
    <row r="68" spans="2:30">
      <c r="B68" s="250"/>
      <c r="C68" s="246"/>
      <c r="D68" s="246"/>
      <c r="E68" s="246"/>
      <c r="F68" s="246"/>
      <c r="G68" s="1227"/>
      <c r="H68" s="1228"/>
      <c r="I68" s="1228"/>
      <c r="J68" s="1228"/>
      <c r="K68" s="1228"/>
      <c r="L68" s="1228"/>
      <c r="M68" s="1228"/>
      <c r="N68" s="1228"/>
      <c r="O68" s="1229"/>
    </row>
    <row r="69" spans="2:30">
      <c r="B69" s="250"/>
      <c r="C69" s="246"/>
      <c r="D69" s="246"/>
      <c r="E69" s="246"/>
      <c r="F69" s="246"/>
      <c r="G69" s="1230"/>
      <c r="H69" s="1231"/>
      <c r="I69" s="1231"/>
      <c r="J69" s="1231"/>
      <c r="K69" s="1231"/>
      <c r="L69" s="1231"/>
      <c r="M69" s="1231"/>
      <c r="N69" s="1231"/>
      <c r="O69" s="1232"/>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575</v>
      </c>
      <c r="I71" s="370"/>
      <c r="J71" s="366"/>
      <c r="K71" s="366"/>
      <c r="L71" s="367"/>
      <c r="M71" s="366"/>
      <c r="N71" s="367"/>
      <c r="O71" s="368"/>
    </row>
    <row r="72" spans="2:30">
      <c r="B72" s="250"/>
      <c r="C72" s="246"/>
      <c r="D72" s="246"/>
      <c r="E72" s="246"/>
      <c r="F72" s="246"/>
      <c r="G72" s="1233"/>
      <c r="H72" s="1234"/>
      <c r="I72" s="1234"/>
      <c r="J72" s="1235"/>
      <c r="K72" s="356" t="s">
        <v>530</v>
      </c>
      <c r="L72" s="356" t="s">
        <v>531</v>
      </c>
      <c r="M72" s="356" t="s">
        <v>532</v>
      </c>
      <c r="N72" s="356" t="s">
        <v>533</v>
      </c>
      <c r="O72" s="356" t="s">
        <v>534</v>
      </c>
    </row>
    <row r="73" spans="2:30">
      <c r="B73" s="250"/>
      <c r="C73" s="246"/>
      <c r="D73" s="246"/>
      <c r="E73" s="246"/>
      <c r="F73" s="246"/>
      <c r="G73" s="1236" t="s">
        <v>571</v>
      </c>
      <c r="H73" s="1237"/>
      <c r="I73" s="1242" t="s">
        <v>572</v>
      </c>
      <c r="J73" s="1242"/>
      <c r="K73" s="1256">
        <v>87.9</v>
      </c>
      <c r="L73" s="1256">
        <v>67.3</v>
      </c>
      <c r="M73" s="1245">
        <v>51.5</v>
      </c>
      <c r="N73" s="1245">
        <v>49.9</v>
      </c>
      <c r="O73" s="1245">
        <v>40.5</v>
      </c>
      <c r="S73" s="245">
        <v>9.9</v>
      </c>
    </row>
    <row r="74" spans="2:30">
      <c r="B74" s="250"/>
      <c r="C74" s="246"/>
      <c r="D74" s="246"/>
      <c r="E74" s="246"/>
      <c r="F74" s="246"/>
      <c r="G74" s="1238"/>
      <c r="H74" s="1239"/>
      <c r="I74" s="1243"/>
      <c r="J74" s="1243"/>
      <c r="K74" s="1256"/>
      <c r="L74" s="1256"/>
      <c r="M74" s="1245"/>
      <c r="N74" s="1245"/>
      <c r="O74" s="1245"/>
    </row>
    <row r="75" spans="2:30">
      <c r="B75" s="250"/>
      <c r="C75" s="246"/>
      <c r="D75" s="246"/>
      <c r="E75" s="246"/>
      <c r="F75" s="246"/>
      <c r="G75" s="1238"/>
      <c r="H75" s="1239"/>
      <c r="I75" s="1246" t="s">
        <v>576</v>
      </c>
      <c r="J75" s="1246"/>
      <c r="K75" s="1257">
        <v>10</v>
      </c>
      <c r="L75" s="1257">
        <v>9.4</v>
      </c>
      <c r="M75" s="1257">
        <v>9</v>
      </c>
      <c r="N75" s="1257">
        <v>8.3000000000000007</v>
      </c>
      <c r="O75" s="1257">
        <v>7.8</v>
      </c>
      <c r="U75" s="245">
        <v>81.2</v>
      </c>
      <c r="W75" s="245">
        <v>87.2</v>
      </c>
      <c r="Y75" s="245">
        <v>99.8</v>
      </c>
      <c r="AA75" s="245">
        <v>109.5</v>
      </c>
      <c r="AC75" s="245">
        <v>115.2</v>
      </c>
    </row>
    <row r="76" spans="2:30">
      <c r="B76" s="250"/>
      <c r="C76" s="246"/>
      <c r="D76" s="246"/>
      <c r="E76" s="246"/>
      <c r="F76" s="246"/>
      <c r="G76" s="1240"/>
      <c r="H76" s="1241"/>
      <c r="I76" s="1246"/>
      <c r="J76" s="1246"/>
      <c r="K76" s="1254"/>
      <c r="L76" s="1254"/>
      <c r="M76" s="1254"/>
      <c r="N76" s="1254"/>
      <c r="O76" s="1254"/>
    </row>
    <row r="77" spans="2:30">
      <c r="B77" s="250"/>
      <c r="C77" s="246"/>
      <c r="D77" s="246"/>
      <c r="E77" s="246"/>
      <c r="F77" s="246"/>
      <c r="G77" s="1247" t="s">
        <v>573</v>
      </c>
      <c r="H77" s="1248"/>
      <c r="I77" s="1246" t="s">
        <v>572</v>
      </c>
      <c r="J77" s="1246"/>
      <c r="K77" s="1256">
        <v>42</v>
      </c>
      <c r="L77" s="1256">
        <v>32.6</v>
      </c>
      <c r="M77" s="1245">
        <v>30.5</v>
      </c>
      <c r="N77" s="1245">
        <v>25.4</v>
      </c>
      <c r="O77" s="1245">
        <v>16.600000000000001</v>
      </c>
      <c r="R77" s="245">
        <v>12.3</v>
      </c>
      <c r="T77" s="245">
        <v>11.1</v>
      </c>
    </row>
    <row r="78" spans="2:30">
      <c r="B78" s="250"/>
      <c r="C78" s="246"/>
      <c r="D78" s="246"/>
      <c r="E78" s="246"/>
      <c r="F78" s="246"/>
      <c r="G78" s="1249"/>
      <c r="H78" s="1250"/>
      <c r="I78" s="1246"/>
      <c r="J78" s="1246"/>
      <c r="K78" s="1256"/>
      <c r="L78" s="1256"/>
      <c r="M78" s="1245"/>
      <c r="N78" s="1245"/>
      <c r="O78" s="1245"/>
    </row>
    <row r="79" spans="2:30">
      <c r="B79" s="250"/>
      <c r="C79" s="246"/>
      <c r="D79" s="246"/>
      <c r="E79" s="246"/>
      <c r="F79" s="246"/>
      <c r="G79" s="1249"/>
      <c r="H79" s="1250"/>
      <c r="I79" s="1258" t="s">
        <v>576</v>
      </c>
      <c r="J79" s="1255"/>
      <c r="K79" s="1259">
        <v>6.8</v>
      </c>
      <c r="L79" s="1259">
        <v>5.9</v>
      </c>
      <c r="M79" s="1259">
        <v>5.2</v>
      </c>
      <c r="N79" s="1259">
        <v>4.8</v>
      </c>
      <c r="O79" s="1259">
        <v>3.6</v>
      </c>
      <c r="V79" s="245">
        <v>53.5</v>
      </c>
      <c r="X79" s="245">
        <v>48.2</v>
      </c>
      <c r="Z79" s="245">
        <v>34.200000000000003</v>
      </c>
      <c r="AB79" s="245">
        <v>30.3</v>
      </c>
      <c r="AD79" s="245">
        <v>28.9</v>
      </c>
    </row>
    <row r="80" spans="2:30">
      <c r="B80" s="250"/>
      <c r="C80" s="246"/>
      <c r="D80" s="246"/>
      <c r="E80" s="246"/>
      <c r="F80" s="246"/>
      <c r="G80" s="1251"/>
      <c r="H80" s="1252"/>
      <c r="I80" s="1255"/>
      <c r="J80" s="1255"/>
      <c r="K80" s="1259"/>
      <c r="L80" s="1259"/>
      <c r="M80" s="1259"/>
      <c r="N80" s="1259"/>
      <c r="O80" s="1259"/>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529</v>
      </c>
      <c r="G2" s="113"/>
      <c r="H2" s="114"/>
    </row>
    <row r="3" spans="1:8">
      <c r="A3" s="110" t="s">
        <v>522</v>
      </c>
      <c r="B3" s="115"/>
      <c r="C3" s="116"/>
      <c r="D3" s="117">
        <v>20999</v>
      </c>
      <c r="E3" s="118"/>
      <c r="F3" s="119">
        <v>39425</v>
      </c>
      <c r="G3" s="120"/>
      <c r="H3" s="121"/>
    </row>
    <row r="4" spans="1:8">
      <c r="A4" s="122"/>
      <c r="B4" s="123"/>
      <c r="C4" s="124"/>
      <c r="D4" s="125">
        <v>13276</v>
      </c>
      <c r="E4" s="126"/>
      <c r="F4" s="127">
        <v>22414</v>
      </c>
      <c r="G4" s="128"/>
      <c r="H4" s="129"/>
    </row>
    <row r="5" spans="1:8">
      <c r="A5" s="110" t="s">
        <v>524</v>
      </c>
      <c r="B5" s="115"/>
      <c r="C5" s="116"/>
      <c r="D5" s="117">
        <v>28132</v>
      </c>
      <c r="E5" s="118"/>
      <c r="F5" s="119">
        <v>43141</v>
      </c>
      <c r="G5" s="120"/>
      <c r="H5" s="121"/>
    </row>
    <row r="6" spans="1:8">
      <c r="A6" s="122"/>
      <c r="B6" s="123"/>
      <c r="C6" s="124"/>
      <c r="D6" s="125">
        <v>19229</v>
      </c>
      <c r="E6" s="126"/>
      <c r="F6" s="127">
        <v>21887</v>
      </c>
      <c r="G6" s="128"/>
      <c r="H6" s="129"/>
    </row>
    <row r="7" spans="1:8">
      <c r="A7" s="110" t="s">
        <v>525</v>
      </c>
      <c r="B7" s="115"/>
      <c r="C7" s="116"/>
      <c r="D7" s="117">
        <v>30326</v>
      </c>
      <c r="E7" s="118"/>
      <c r="F7" s="119">
        <v>45117</v>
      </c>
      <c r="G7" s="120"/>
      <c r="H7" s="121"/>
    </row>
    <row r="8" spans="1:8">
      <c r="A8" s="122"/>
      <c r="B8" s="123"/>
      <c r="C8" s="124"/>
      <c r="D8" s="125">
        <v>17467</v>
      </c>
      <c r="E8" s="126"/>
      <c r="F8" s="127">
        <v>25589</v>
      </c>
      <c r="G8" s="128"/>
      <c r="H8" s="129"/>
    </row>
    <row r="9" spans="1:8">
      <c r="A9" s="110" t="s">
        <v>526</v>
      </c>
      <c r="B9" s="115"/>
      <c r="C9" s="116"/>
      <c r="D9" s="117">
        <v>35879</v>
      </c>
      <c r="E9" s="118"/>
      <c r="F9" s="119">
        <v>39951</v>
      </c>
      <c r="G9" s="120"/>
      <c r="H9" s="121"/>
    </row>
    <row r="10" spans="1:8">
      <c r="A10" s="122"/>
      <c r="B10" s="123"/>
      <c r="C10" s="124"/>
      <c r="D10" s="125">
        <v>18834</v>
      </c>
      <c r="E10" s="126"/>
      <c r="F10" s="127">
        <v>22555</v>
      </c>
      <c r="G10" s="128"/>
      <c r="H10" s="129"/>
    </row>
    <row r="11" spans="1:8">
      <c r="A11" s="110" t="s">
        <v>527</v>
      </c>
      <c r="B11" s="115"/>
      <c r="C11" s="116"/>
      <c r="D11" s="117">
        <v>23871</v>
      </c>
      <c r="E11" s="118"/>
      <c r="F11" s="119">
        <v>39893</v>
      </c>
      <c r="G11" s="120"/>
      <c r="H11" s="121"/>
    </row>
    <row r="12" spans="1:8">
      <c r="A12" s="122"/>
      <c r="B12" s="123"/>
      <c r="C12" s="130"/>
      <c r="D12" s="125">
        <v>8721</v>
      </c>
      <c r="E12" s="126"/>
      <c r="F12" s="127">
        <v>26170</v>
      </c>
      <c r="G12" s="128"/>
      <c r="H12" s="129"/>
    </row>
    <row r="13" spans="1:8">
      <c r="A13" s="110"/>
      <c r="B13" s="115"/>
      <c r="C13" s="131"/>
      <c r="D13" s="132">
        <v>27841</v>
      </c>
      <c r="E13" s="133"/>
      <c r="F13" s="134">
        <v>41505</v>
      </c>
      <c r="G13" s="135"/>
      <c r="H13" s="121"/>
    </row>
    <row r="14" spans="1:8">
      <c r="A14" s="122"/>
      <c r="B14" s="123"/>
      <c r="C14" s="124"/>
      <c r="D14" s="125">
        <v>15505</v>
      </c>
      <c r="E14" s="126"/>
      <c r="F14" s="127">
        <v>23723</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5.99</v>
      </c>
      <c r="C19" s="136">
        <f>ROUND(VALUE(SUBSTITUTE(実質収支比率等に係る経年分析!G$48,"▲","-")),2)</f>
        <v>5.54</v>
      </c>
      <c r="D19" s="136">
        <f>ROUND(VALUE(SUBSTITUTE(実質収支比率等に係る経年分析!H$48,"▲","-")),2)</f>
        <v>5.09</v>
      </c>
      <c r="E19" s="136">
        <f>ROUND(VALUE(SUBSTITUTE(実質収支比率等に係る経年分析!I$48,"▲","-")),2)</f>
        <v>8.41</v>
      </c>
      <c r="F19" s="136">
        <f>ROUND(VALUE(SUBSTITUTE(実質収支比率等に係る経年分析!J$48,"▲","-")),2)</f>
        <v>7.6</v>
      </c>
    </row>
    <row r="20" spans="1:11">
      <c r="A20" s="136" t="s">
        <v>44</v>
      </c>
      <c r="B20" s="136">
        <f>ROUND(VALUE(SUBSTITUTE(実質収支比率等に係る経年分析!F$47,"▲","-")),2)</f>
        <v>15.02</v>
      </c>
      <c r="C20" s="136">
        <f>ROUND(VALUE(SUBSTITUTE(実質収支比率等に係る経年分析!G$47,"▲","-")),2)</f>
        <v>17.649999999999999</v>
      </c>
      <c r="D20" s="136">
        <f>ROUND(VALUE(SUBSTITUTE(実質収支比率等に係る経年分析!H$47,"▲","-")),2)</f>
        <v>17.93</v>
      </c>
      <c r="E20" s="136">
        <f>ROUND(VALUE(SUBSTITUTE(実質収支比率等に係る経年分析!I$47,"▲","-")),2)</f>
        <v>18.079999999999998</v>
      </c>
      <c r="F20" s="136">
        <f>ROUND(VALUE(SUBSTITUTE(実質収支比率等に係る経年分析!J$47,"▲","-")),2)</f>
        <v>19.11</v>
      </c>
    </row>
    <row r="21" spans="1:11">
      <c r="A21" s="136" t="s">
        <v>45</v>
      </c>
      <c r="B21" s="136">
        <f>IF(ISNUMBER(VALUE(SUBSTITUTE(実質収支比率等に係る経年分析!F$49,"▲","-"))),ROUND(VALUE(SUBSTITUTE(実質収支比率等に係る経年分析!F$49,"▲","-")),2),NA())</f>
        <v>-0.88</v>
      </c>
      <c r="C21" s="136">
        <f>IF(ISNUMBER(VALUE(SUBSTITUTE(実質収支比率等に係る経年分析!G$49,"▲","-"))),ROUND(VALUE(SUBSTITUTE(実質収支比率等に係る経年分析!G$49,"▲","-")),2),NA())</f>
        <v>0.72</v>
      </c>
      <c r="D21" s="136">
        <f>IF(ISNUMBER(VALUE(SUBSTITUTE(実質収支比率等に係る経年分析!H$49,"▲","-"))),ROUND(VALUE(SUBSTITUTE(実質収支比率等に係る経年分析!H$49,"▲","-")),2),NA())</f>
        <v>-2.74</v>
      </c>
      <c r="E21" s="136">
        <f>IF(ISNUMBER(VALUE(SUBSTITUTE(実質収支比率等に係る経年分析!I$49,"▲","-"))),ROUND(VALUE(SUBSTITUTE(実質収支比率等に係る経年分析!I$49,"▲","-")),2),NA())</f>
        <v>1.44</v>
      </c>
      <c r="F21" s="136">
        <f>IF(ISNUMBER(VALUE(SUBSTITUTE(実質収支比率等に係る経年分析!J$49,"▲","-"))),ROUND(VALUE(SUBSTITUTE(実質収支比率等に係る経年分析!J$49,"▲","-")),2),NA())</f>
        <v>-2.5499999999999998</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7.0000000000000007E-2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0.08</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0.09</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0.08</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0.04</v>
      </c>
    </row>
    <row r="30" spans="1:11">
      <c r="A30" s="137" t="str">
        <f>IF(連結実質赤字比率に係る赤字・黒字の構成分析!C$40="",NA(),連結実質赤字比率に係る赤字・黒字の構成分析!C$40)</f>
        <v>土地区画整理事業特別会計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0.14000000000000001</v>
      </c>
    </row>
    <row r="31" spans="1:11">
      <c r="A31" s="137" t="str">
        <f>IF(連結実質赤字比率に係る赤字・黒字の構成分析!C$39="",NA(),連結実質赤字比率に係る赤字・黒字の構成分析!C$39)</f>
        <v>土地区画整理事業特別会計（普通会計）</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0.31</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0.63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0.74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1.19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0.95</v>
      </c>
    </row>
    <row r="33" spans="1:16">
      <c r="A33" s="137" t="str">
        <f>IF(連結実質赤字比率に係る赤字・黒字の構成分析!C$37="",NA(),連結実質赤字比率に係る赤字・黒字の構成分析!C$37)</f>
        <v>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1.07</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3.55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4.7699999999999996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3.24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3.37</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5.96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4.9400000000000004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8.25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7.29</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13.61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15.35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13.99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8.02</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4022</v>
      </c>
      <c r="E42" s="138"/>
      <c r="F42" s="138"/>
      <c r="G42" s="138">
        <f>'実質公債費比率（分子）の構造'!L$52</f>
        <v>4088</v>
      </c>
      <c r="H42" s="138"/>
      <c r="I42" s="138"/>
      <c r="J42" s="138">
        <f>'実質公債費比率（分子）の構造'!M$52</f>
        <v>4322</v>
      </c>
      <c r="K42" s="138"/>
      <c r="L42" s="138"/>
      <c r="M42" s="138">
        <f>'実質公債費比率（分子）の構造'!N$52</f>
        <v>4071</v>
      </c>
      <c r="N42" s="138"/>
      <c r="O42" s="138"/>
      <c r="P42" s="138">
        <f>'実質公債費比率（分子）の構造'!O$52</f>
        <v>4108</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20</v>
      </c>
      <c r="C44" s="138"/>
      <c r="D44" s="138"/>
      <c r="E44" s="138">
        <f>'実質公債費比率（分子）の構造'!L$50</f>
        <v>20</v>
      </c>
      <c r="F44" s="138"/>
      <c r="G44" s="138"/>
      <c r="H44" s="138">
        <f>'実質公債費比率（分子）の構造'!M$50</f>
        <v>20</v>
      </c>
      <c r="I44" s="138"/>
      <c r="J44" s="138"/>
      <c r="K44" s="138">
        <f>'実質公債費比率（分子）の構造'!N$50</f>
        <v>20</v>
      </c>
      <c r="L44" s="138"/>
      <c r="M44" s="138"/>
      <c r="N44" s="138">
        <f>'実質公債費比率（分子）の構造'!O$50</f>
        <v>20</v>
      </c>
      <c r="O44" s="138"/>
      <c r="P44" s="138"/>
    </row>
    <row r="45" spans="1:16">
      <c r="A45" s="138" t="s">
        <v>55</v>
      </c>
      <c r="B45" s="138">
        <f>'実質公債費比率（分子）の構造'!K$49</f>
        <v>297</v>
      </c>
      <c r="C45" s="138"/>
      <c r="D45" s="138"/>
      <c r="E45" s="138">
        <f>'実質公債費比率（分子）の構造'!L$49</f>
        <v>284</v>
      </c>
      <c r="F45" s="138"/>
      <c r="G45" s="138"/>
      <c r="H45" s="138">
        <f>'実質公債費比率（分子）の構造'!M$49</f>
        <v>284</v>
      </c>
      <c r="I45" s="138"/>
      <c r="J45" s="138"/>
      <c r="K45" s="138">
        <f>'実質公債費比率（分子）の構造'!N$49</f>
        <v>168</v>
      </c>
      <c r="L45" s="138"/>
      <c r="M45" s="138"/>
      <c r="N45" s="138">
        <f>'実質公債費比率（分子）の構造'!O$49</f>
        <v>231</v>
      </c>
      <c r="O45" s="138"/>
      <c r="P45" s="138"/>
    </row>
    <row r="46" spans="1:16">
      <c r="A46" s="138" t="s">
        <v>56</v>
      </c>
      <c r="B46" s="138">
        <f>'実質公債費比率（分子）の構造'!K$48</f>
        <v>1395</v>
      </c>
      <c r="C46" s="138"/>
      <c r="D46" s="138"/>
      <c r="E46" s="138">
        <f>'実質公債費比率（分子）の構造'!L$48</f>
        <v>1259</v>
      </c>
      <c r="F46" s="138"/>
      <c r="G46" s="138"/>
      <c r="H46" s="138">
        <f>'実質公債費比率（分子）の構造'!M$48</f>
        <v>1309</v>
      </c>
      <c r="I46" s="138"/>
      <c r="J46" s="138"/>
      <c r="K46" s="138">
        <f>'実質公債費比率（分子）の構造'!N$48</f>
        <v>1252</v>
      </c>
      <c r="L46" s="138"/>
      <c r="M46" s="138"/>
      <c r="N46" s="138">
        <f>'実質公債費比率（分子）の構造'!O$48</f>
        <v>1194</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4896</v>
      </c>
      <c r="C49" s="138"/>
      <c r="D49" s="138"/>
      <c r="E49" s="138">
        <f>'実質公債費比率（分子）の構造'!L$45</f>
        <v>4848</v>
      </c>
      <c r="F49" s="138"/>
      <c r="G49" s="138"/>
      <c r="H49" s="138">
        <f>'実質公債費比率（分子）の構造'!M$45</f>
        <v>5089</v>
      </c>
      <c r="I49" s="138"/>
      <c r="J49" s="138"/>
      <c r="K49" s="138">
        <f>'実質公債費比率（分子）の構造'!N$45</f>
        <v>4678</v>
      </c>
      <c r="L49" s="138"/>
      <c r="M49" s="138"/>
      <c r="N49" s="138">
        <f>'実質公債費比率（分子）の構造'!O$45</f>
        <v>4605</v>
      </c>
      <c r="O49" s="138"/>
      <c r="P49" s="138"/>
    </row>
    <row r="50" spans="1:16">
      <c r="A50" s="138" t="s">
        <v>60</v>
      </c>
      <c r="B50" s="138" t="e">
        <f>NA()</f>
        <v>#N/A</v>
      </c>
      <c r="C50" s="138">
        <f>IF(ISNUMBER('実質公債費比率（分子）の構造'!K$53),'実質公債費比率（分子）の構造'!K$53,NA())</f>
        <v>2586</v>
      </c>
      <c r="D50" s="138" t="e">
        <f>NA()</f>
        <v>#N/A</v>
      </c>
      <c r="E50" s="138" t="e">
        <f>NA()</f>
        <v>#N/A</v>
      </c>
      <c r="F50" s="138">
        <f>IF(ISNUMBER('実質公債費比率（分子）の構造'!L$53),'実質公債費比率（分子）の構造'!L$53,NA())</f>
        <v>2323</v>
      </c>
      <c r="G50" s="138" t="e">
        <f>NA()</f>
        <v>#N/A</v>
      </c>
      <c r="H50" s="138" t="e">
        <f>NA()</f>
        <v>#N/A</v>
      </c>
      <c r="I50" s="138">
        <f>IF(ISNUMBER('実質公債費比率（分子）の構造'!M$53),'実質公債費比率（分子）の構造'!M$53,NA())</f>
        <v>2380</v>
      </c>
      <c r="J50" s="138" t="e">
        <f>NA()</f>
        <v>#N/A</v>
      </c>
      <c r="K50" s="138" t="e">
        <f>NA()</f>
        <v>#N/A</v>
      </c>
      <c r="L50" s="138">
        <f>IF(ISNUMBER('実質公債費比率（分子）の構造'!N$53),'実質公債費比率（分子）の構造'!N$53,NA())</f>
        <v>2047</v>
      </c>
      <c r="M50" s="138" t="e">
        <f>NA()</f>
        <v>#N/A</v>
      </c>
      <c r="N50" s="138" t="e">
        <f>NA()</f>
        <v>#N/A</v>
      </c>
      <c r="O50" s="138">
        <f>IF(ISNUMBER('実質公債費比率（分子）の構造'!O$53),'実質公債費比率（分子）の構造'!O$53,NA())</f>
        <v>1942</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42953</v>
      </c>
      <c r="E56" s="137"/>
      <c r="F56" s="137"/>
      <c r="G56" s="137">
        <f>'将来負担比率（分子）の構造'!J$52</f>
        <v>45101</v>
      </c>
      <c r="H56" s="137"/>
      <c r="I56" s="137"/>
      <c r="J56" s="137">
        <f>'将来負担比率（分子）の構造'!K$52</f>
        <v>47317</v>
      </c>
      <c r="K56" s="137"/>
      <c r="L56" s="137"/>
      <c r="M56" s="137">
        <f>'将来負担比率（分子）の構造'!L$52</f>
        <v>45334</v>
      </c>
      <c r="N56" s="137"/>
      <c r="O56" s="137"/>
      <c r="P56" s="137">
        <f>'将来負担比率（分子）の構造'!M$52</f>
        <v>44804</v>
      </c>
    </row>
    <row r="57" spans="1:16">
      <c r="A57" s="137" t="s">
        <v>36</v>
      </c>
      <c r="B57" s="137"/>
      <c r="C57" s="137"/>
      <c r="D57" s="137">
        <f>'将来負担比率（分子）の構造'!I$51</f>
        <v>8091</v>
      </c>
      <c r="E57" s="137"/>
      <c r="F57" s="137"/>
      <c r="G57" s="137">
        <f>'将来負担比率（分子）の構造'!J$51</f>
        <v>8551</v>
      </c>
      <c r="H57" s="137"/>
      <c r="I57" s="137"/>
      <c r="J57" s="137">
        <f>'将来負担比率（分子）の構造'!K$51</f>
        <v>9066</v>
      </c>
      <c r="K57" s="137"/>
      <c r="L57" s="137"/>
      <c r="M57" s="137">
        <f>'将来負担比率（分子）の構造'!L$51</f>
        <v>9890</v>
      </c>
      <c r="N57" s="137"/>
      <c r="O57" s="137"/>
      <c r="P57" s="137">
        <f>'将来負担比率（分子）の構造'!M$51</f>
        <v>10139</v>
      </c>
    </row>
    <row r="58" spans="1:16">
      <c r="A58" s="137" t="s">
        <v>35</v>
      </c>
      <c r="B58" s="137"/>
      <c r="C58" s="137"/>
      <c r="D58" s="137">
        <f>'将来負担比率（分子）の構造'!I$50</f>
        <v>6476</v>
      </c>
      <c r="E58" s="137"/>
      <c r="F58" s="137"/>
      <c r="G58" s="137">
        <f>'将来負担比率（分子）の構造'!J$50</f>
        <v>7283</v>
      </c>
      <c r="H58" s="137"/>
      <c r="I58" s="137"/>
      <c r="J58" s="137">
        <f>'将来負担比率（分子）の構造'!K$50</f>
        <v>8194</v>
      </c>
      <c r="K58" s="137"/>
      <c r="L58" s="137"/>
      <c r="M58" s="137">
        <f>'将来負担比率（分子）の構造'!L$50</f>
        <v>9335</v>
      </c>
      <c r="N58" s="137"/>
      <c r="O58" s="137"/>
      <c r="P58" s="137">
        <f>'将来負担比率（分子）の構造'!M$50</f>
        <v>10420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f>'将来負担比率（分子）の構造'!L$46</f>
        <v>1</v>
      </c>
      <c r="L61" s="137"/>
      <c r="M61" s="137"/>
      <c r="N61" s="137" t="str">
        <f>'将来負担比率（分子）の構造'!M$46</f>
        <v>-</v>
      </c>
      <c r="O61" s="137"/>
      <c r="P61" s="137"/>
    </row>
    <row r="62" spans="1:16">
      <c r="A62" s="137" t="s">
        <v>29</v>
      </c>
      <c r="B62" s="137">
        <f>'将来負担比率（分子）の構造'!I$45</f>
        <v>8156</v>
      </c>
      <c r="C62" s="137"/>
      <c r="D62" s="137"/>
      <c r="E62" s="137">
        <f>'将来負担比率（分子）の構造'!J$45</f>
        <v>5519</v>
      </c>
      <c r="F62" s="137"/>
      <c r="G62" s="137"/>
      <c r="H62" s="137">
        <f>'将来負担比率（分子）の構造'!K$45</f>
        <v>4820</v>
      </c>
      <c r="I62" s="137"/>
      <c r="J62" s="137"/>
      <c r="K62" s="137">
        <f>'将来負担比率（分子）の構造'!L$45</f>
        <v>4232</v>
      </c>
      <c r="L62" s="137"/>
      <c r="M62" s="137"/>
      <c r="N62" s="137">
        <f>'将来負担比率（分子）の構造'!M$45</f>
        <v>4276</v>
      </c>
      <c r="O62" s="137"/>
      <c r="P62" s="137"/>
    </row>
    <row r="63" spans="1:16">
      <c r="A63" s="137" t="s">
        <v>28</v>
      </c>
      <c r="B63" s="137">
        <f>'将来負担比率（分子）の構造'!I$44</f>
        <v>1212</v>
      </c>
      <c r="C63" s="137"/>
      <c r="D63" s="137"/>
      <c r="E63" s="137">
        <f>'将来負担比率（分子）の構造'!J$44</f>
        <v>1144</v>
      </c>
      <c r="F63" s="137"/>
      <c r="G63" s="137"/>
      <c r="H63" s="137">
        <f>'将来負担比率（分子）の構造'!K$44</f>
        <v>1357</v>
      </c>
      <c r="I63" s="137"/>
      <c r="J63" s="137"/>
      <c r="K63" s="137">
        <f>'将来負担比率（分子）の構造'!L$44</f>
        <v>1250</v>
      </c>
      <c r="L63" s="137"/>
      <c r="M63" s="137"/>
      <c r="N63" s="137">
        <f>'将来負担比率（分子）の構造'!M$44</f>
        <v>1147</v>
      </c>
      <c r="O63" s="137"/>
      <c r="P63" s="137"/>
    </row>
    <row r="64" spans="1:16">
      <c r="A64" s="137" t="s">
        <v>27</v>
      </c>
      <c r="B64" s="137">
        <f>'将来負担比率（分子）の構造'!I$43</f>
        <v>24761</v>
      </c>
      <c r="C64" s="137"/>
      <c r="D64" s="137"/>
      <c r="E64" s="137">
        <f>'将来負担比率（分子）の構造'!J$43</f>
        <v>24867</v>
      </c>
      <c r="F64" s="137"/>
      <c r="G64" s="137"/>
      <c r="H64" s="137">
        <f>'将来負担比率（分子）の構造'!K$43</f>
        <v>24914</v>
      </c>
      <c r="I64" s="137"/>
      <c r="J64" s="137"/>
      <c r="K64" s="137">
        <f>'将来負担比率（分子）の構造'!L$43</f>
        <v>24359</v>
      </c>
      <c r="L64" s="137"/>
      <c r="M64" s="137"/>
      <c r="N64" s="137">
        <f>'将来負担比率（分子）の構造'!M$43</f>
        <v>23795</v>
      </c>
      <c r="O64" s="137"/>
      <c r="P64" s="137"/>
    </row>
    <row r="65" spans="1:16">
      <c r="A65" s="137" t="s">
        <v>26</v>
      </c>
      <c r="B65" s="137">
        <f>'将来負担比率（分子）の構造'!I$42</f>
        <v>115</v>
      </c>
      <c r="C65" s="137"/>
      <c r="D65" s="137"/>
      <c r="E65" s="137">
        <f>'将来負担比率（分子）の構造'!J$42</f>
        <v>100</v>
      </c>
      <c r="F65" s="137"/>
      <c r="G65" s="137"/>
      <c r="H65" s="137">
        <f>'将来負担比率（分子）の構造'!K$42</f>
        <v>85</v>
      </c>
      <c r="I65" s="137"/>
      <c r="J65" s="137"/>
      <c r="K65" s="137">
        <f>'将来負担比率（分子）の構造'!L$42</f>
        <v>70</v>
      </c>
      <c r="L65" s="137"/>
      <c r="M65" s="137"/>
      <c r="N65" s="137">
        <f>'将来負担比率（分子）の構造'!M$42</f>
        <v>53</v>
      </c>
      <c r="O65" s="137"/>
      <c r="P65" s="137"/>
    </row>
    <row r="66" spans="1:16">
      <c r="A66" s="137" t="s">
        <v>25</v>
      </c>
      <c r="B66" s="137">
        <f>'将来負担比率（分子）の構造'!I$41</f>
        <v>46823</v>
      </c>
      <c r="C66" s="137"/>
      <c r="D66" s="137"/>
      <c r="E66" s="137">
        <f>'将来負担比率（分子）の構造'!J$41</f>
        <v>47469</v>
      </c>
      <c r="F66" s="137"/>
      <c r="G66" s="137"/>
      <c r="H66" s="137">
        <f>'将来負担比率（分子）の構造'!K$41</f>
        <v>47259</v>
      </c>
      <c r="I66" s="137"/>
      <c r="J66" s="137"/>
      <c r="K66" s="137">
        <f>'将来負担比率（分子）の構造'!L$41</f>
        <v>48136</v>
      </c>
      <c r="L66" s="137"/>
      <c r="M66" s="137"/>
      <c r="N66" s="137">
        <f>'将来負担比率（分子）の構造'!M$41</f>
        <v>47006</v>
      </c>
      <c r="O66" s="137"/>
      <c r="P66" s="137"/>
    </row>
    <row r="67" spans="1:16">
      <c r="A67" s="137" t="s">
        <v>64</v>
      </c>
      <c r="B67" s="137" t="e">
        <f>NA()</f>
        <v>#N/A</v>
      </c>
      <c r="C67" s="137">
        <f>IF(ISNUMBER('将来負担比率（分子）の構造'!I$53), IF('将来負担比率（分子）の構造'!I$53 &lt; 0, 0, '将来負担比率（分子）の構造'!I$53), NA())</f>
        <v>23548</v>
      </c>
      <c r="D67" s="137" t="e">
        <f>NA()</f>
        <v>#N/A</v>
      </c>
      <c r="E67" s="137" t="e">
        <f>NA()</f>
        <v>#N/A</v>
      </c>
      <c r="F67" s="137">
        <f>IF(ISNUMBER('将来負担比率（分子）の構造'!J$53), IF('将来負担比率（分子）の構造'!J$53 &lt; 0, 0, '将来負担比率（分子）の構造'!J$53), NA())</f>
        <v>18164</v>
      </c>
      <c r="G67" s="137" t="e">
        <f>NA()</f>
        <v>#N/A</v>
      </c>
      <c r="H67" s="137" t="e">
        <f>NA()</f>
        <v>#N/A</v>
      </c>
      <c r="I67" s="137">
        <f>IF(ISNUMBER('将来負担比率（分子）の構造'!K$53), IF('将来負担比率（分子）の構造'!K$53 &lt; 0, 0, '将来負担比率（分子）の構造'!K$53), NA())</f>
        <v>13859</v>
      </c>
      <c r="J67" s="137" t="e">
        <f>NA()</f>
        <v>#N/A</v>
      </c>
      <c r="K67" s="137" t="e">
        <f>NA()</f>
        <v>#N/A</v>
      </c>
      <c r="L67" s="137">
        <f>IF(ISNUMBER('将来負担比率（分子）の構造'!L$53), IF('将来負担比率（分子）の構造'!L$53 &lt; 0, 0, '将来負担比率（分子）の構造'!L$53), NA())</f>
        <v>13490</v>
      </c>
      <c r="M67" s="137" t="e">
        <f>NA()</f>
        <v>#N/A</v>
      </c>
      <c r="N67" s="137" t="e">
        <f>NA()</f>
        <v>#N/A</v>
      </c>
      <c r="O67" s="137">
        <f>IF(ISNUMBER('将来負担比率（分子）の構造'!M$53), IF('将来負担比率（分子）の構造'!M$53 &lt; 0, 0, '将来負担比率（分子）の構造'!M$53), NA())</f>
        <v>10914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2018-04-18T02:56:11Z</cp:lastPrinted>
  <dcterms:created xsi:type="dcterms:W3CDTF">2018-01-24T04:16:16Z</dcterms:created>
  <dcterms:modified xsi:type="dcterms:W3CDTF">2018-11-20T10:27:50Z</dcterms:modified>
</cp:coreProperties>
</file>