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concurrentManualCount="2"/>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A51" i="4"/>
  <c r="MI76" i="4"/>
  <c r="HJ51" i="4"/>
  <c r="MA30" i="4"/>
  <c r="CS30" i="4"/>
  <c r="IT76" i="4"/>
  <c r="CS51" i="4"/>
  <c r="HJ30" i="4"/>
  <c r="C11" i="5"/>
  <c r="D11" i="5"/>
  <c r="E11" i="5"/>
  <c r="B11" i="5"/>
  <c r="BZ30" i="4" l="1"/>
  <c r="BK76" i="4"/>
  <c r="LH51" i="4"/>
  <c r="IE76" i="4"/>
  <c r="BZ51" i="4"/>
  <c r="LT76" i="4"/>
  <c r="GQ51" i="4"/>
  <c r="LH30" i="4"/>
  <c r="GQ30" i="4"/>
  <c r="HP76" i="4"/>
  <c r="BG30" i="4"/>
  <c r="LE76" i="4"/>
  <c r="FX30" i="4"/>
  <c r="AV76" i="4"/>
  <c r="KO51" i="4"/>
  <c r="FX51" i="4"/>
  <c r="KO30" i="4"/>
  <c r="BG51" i="4"/>
  <c r="KP76" i="4"/>
  <c r="HA76" i="4"/>
  <c r="AN51" i="4"/>
  <c r="FE30" i="4"/>
  <c r="AN30" i="4"/>
  <c r="FE51" i="4"/>
  <c r="AG76" i="4"/>
  <c r="JV51" i="4"/>
  <c r="JV30" i="4"/>
  <c r="R76" i="4"/>
  <c r="JC51" i="4"/>
  <c r="KA76" i="4"/>
  <c r="EL51" i="4"/>
  <c r="JC30" i="4"/>
  <c r="GL76" i="4"/>
  <c r="U51" i="4"/>
  <c r="EL30"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<sst xmlns="http://schemas.openxmlformats.org/spreadsheetml/2006/main" count="286" uniqueCount="136">
  <si>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</si>
  <si>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</si>
  <si>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</si>
  <si>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</si>
  <si>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</si>
  <si>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</si>
  <si>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</si>
  <si>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</si>
  <si>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</si>
  <si>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</si>
  <si>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</si>
  <si>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</si>
  <si>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</si>
  <si>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</si>
  <si>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</si>
  <si>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</si>
  <si>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</si>
  <si>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</si>
  <si>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</si>
  <si>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</si>
  <si>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</si>
  <si>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</si>
  <si>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</si>
  <si>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</si>
  <si>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</si>
  <si>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</si>
  <si>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</si>
  <si>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</si>
  <si>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</si>
  <si>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</si>
  <si>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</si>
  <si>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</si>
  <si>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</si>
  <si>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</si>
  <si>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</si>
  <si>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</si>
  <si>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</si>
  <si>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</si>
  <si>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</si>
  <si>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</si>
  <si>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</si>
  <si>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</si>
  <si>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</si>
  <si>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</si>
  <si>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</si>
  <si>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</si>
  <si>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</si>
  <si>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</si>
  <si>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</si>
  <si>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</si>
  <si>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</si>
  <si>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</si>
  <si>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</si>
  <si>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</si>
  <si>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</si>
  <si>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</si>
  <si>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</si>
  <si>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</si>
  <si>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</si>
  <si>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</si>
  <si>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</si>
  <si>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</si>
  <si>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</si>
  <si>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</si>
  <si>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</si>
  <si>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</si>
  <si>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</si>
  <si>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</si>
  <si>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</si>
  <si>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</si>
  <si>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</si>
  <si>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</si>
  <si>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</si>
  <si>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</si>
  <si>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</si>
  <si>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</si>
  <si>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</si>
  <si>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</si>
  <si>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</si>
  <si>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</si>
  <si>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</si>
  <si>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</si>
  <si>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</si>
  <si>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</si>
  <si>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</si>
  <si>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</si>
  <si>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</si>
  <si>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</si>
  <si>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</si>
  <si>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</si>
  <si>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</si>
  <si>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</si>
  <si>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</si>
  <si>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</si>
  <si>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</si>
  <si>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</si>
  <si>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</si>
  <si>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</si>
  <si>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</si>
  <si>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</si>
  <si>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</si>
  <si>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</si>
  <si>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</si>
  <si>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</si>
  <si>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</si>
  <si>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</si>
  <si>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</si>
  <si>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</si>
  <si>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</si>
  <si>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</si>
  <si>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</si>
  <si>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</si>
  <si>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</si>
  <si>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</si>
  <si>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埼玉県　熊谷市</t>
  </si>
  <si>
    <t>熊谷市営本町駐車場</t>
  </si>
  <si>
    <t>法非適用</t>
  </si>
  <si>
    <t>駐車場整備事業</t>
  </si>
  <si>
    <t>-</t>
  </si>
  <si>
    <t>Ａ１Ｂ１</t>
  </si>
  <si>
    <t>該当数値なし</t>
  </si>
  <si>
    <t>都市計画駐車場</t>
  </si>
  <si>
    <t>立体式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</si>
  <si>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</si>
  <si>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</si>
  <si>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</si>
  <si>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</si>
  <si>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</si>
  <si>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</si>
  <si>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</si>
  <si>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</si>
  <si>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</si>
  <si>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当施設は、中心市街地における駐車場不足の解消や道路の機能低下の解消を主な目的とした路外駐車場であり、平成9年4月1日に都市計画施設として供用開始した。しかし、当施設を取り巻く環境の変化により、利用台数は当初の予想をはるかに下回り、収益性が低い状況が経年において続いており、一般会計からの繰り入れによって経営が行われている。
　独立採算を確立させるためには、利用料収入増加を図り、収支を安定させる抜本的な経営改善を行う必要がある。
　これまで設備投資は抑制してきたが、事業継続にあたっては設備更新が必要であり、投資は継続しなければならないことから、周辺環境の変化や収益性の予測も勘案し、施設のあり方についても検討する必要がある。</t>
    <rPh sb="1" eb="2">
      <t>トウ</t>
    </rPh>
    <rPh sb="2" eb="4">
      <t>シセツ</t>
    </rPh>
    <rPh sb="6" eb="8">
      <t>チュウシン</t>
    </rPh>
    <rPh sb="8" eb="11">
      <t>シガイチ</t>
    </rPh>
    <rPh sb="15" eb="18">
      <t>チュウシャジョウ</t>
    </rPh>
    <rPh sb="18" eb="20">
      <t>フソク</t>
    </rPh>
    <rPh sb="21" eb="23">
      <t>カイショウ</t>
    </rPh>
    <rPh sb="24" eb="26">
      <t>ドウロ</t>
    </rPh>
    <rPh sb="27" eb="29">
      <t>キノウ</t>
    </rPh>
    <rPh sb="29" eb="31">
      <t>テイカ</t>
    </rPh>
    <rPh sb="32" eb="34">
      <t>カイショウ</t>
    </rPh>
    <rPh sb="35" eb="36">
      <t>オモ</t>
    </rPh>
    <rPh sb="37" eb="39">
      <t>モクテキ</t>
    </rPh>
    <rPh sb="42" eb="43">
      <t>ロ</t>
    </rPh>
    <rPh sb="43" eb="44">
      <t>ガイ</t>
    </rPh>
    <rPh sb="44" eb="47">
      <t>チュウシャジョウ</t>
    </rPh>
    <rPh sb="51" eb="53">
      <t>ヘイセイ</t>
    </rPh>
    <rPh sb="54" eb="55">
      <t>ネン</t>
    </rPh>
    <rPh sb="56" eb="57">
      <t>ガツ</t>
    </rPh>
    <rPh sb="58" eb="59">
      <t>ニチ</t>
    </rPh>
    <rPh sb="60" eb="62">
      <t>トシ</t>
    </rPh>
    <rPh sb="62" eb="64">
      <t>ケイカク</t>
    </rPh>
    <rPh sb="64" eb="66">
      <t>シセツ</t>
    </rPh>
    <rPh sb="69" eb="71">
      <t>キョウヨウ</t>
    </rPh>
    <rPh sb="71" eb="73">
      <t>カイシ</t>
    </rPh>
    <rPh sb="80" eb="81">
      <t>トウ</t>
    </rPh>
    <rPh sb="81" eb="83">
      <t>シセツ</t>
    </rPh>
    <rPh sb="84" eb="85">
      <t>ト</t>
    </rPh>
    <rPh sb="86" eb="87">
      <t>マ</t>
    </rPh>
    <rPh sb="88" eb="90">
      <t>カンキョウ</t>
    </rPh>
    <rPh sb="91" eb="93">
      <t>ヘンカ</t>
    </rPh>
    <rPh sb="97" eb="99">
      <t>リヨウ</t>
    </rPh>
    <rPh sb="99" eb="101">
      <t>ダイスウ</t>
    </rPh>
    <rPh sb="102" eb="104">
      <t>トウショ</t>
    </rPh>
    <rPh sb="105" eb="107">
      <t>ヨソウ</t>
    </rPh>
    <rPh sb="112" eb="114">
      <t>シタマワ</t>
    </rPh>
    <rPh sb="116" eb="119">
      <t>シュウエキセイ</t>
    </rPh>
    <rPh sb="120" eb="121">
      <t>ヒク</t>
    </rPh>
    <rPh sb="122" eb="124">
      <t>ジョウキョウ</t>
    </rPh>
    <rPh sb="125" eb="127">
      <t>ケイネン</t>
    </rPh>
    <rPh sb="131" eb="132">
      <t>ツヅ</t>
    </rPh>
    <rPh sb="137" eb="139">
      <t>イッパン</t>
    </rPh>
    <rPh sb="139" eb="141">
      <t>カイケイ</t>
    </rPh>
    <rPh sb="144" eb="145">
      <t>ク</t>
    </rPh>
    <rPh sb="146" eb="147">
      <t>イ</t>
    </rPh>
    <rPh sb="152" eb="154">
      <t>ケイエイ</t>
    </rPh>
    <rPh sb="155" eb="156">
      <t>オコナ</t>
    </rPh>
    <rPh sb="187" eb="188">
      <t>ハカ</t>
    </rPh>
    <rPh sb="190" eb="192">
      <t>シュウシ</t>
    </rPh>
    <rPh sb="193" eb="195">
      <t>アンテイ</t>
    </rPh>
    <rPh sb="221" eb="223">
      <t>セツビ</t>
    </rPh>
    <rPh sb="223" eb="225">
      <t>トウシ</t>
    </rPh>
    <rPh sb="226" eb="228">
      <t>ヨクセイ</t>
    </rPh>
    <rPh sb="234" eb="236">
      <t>ジギョウ</t>
    </rPh>
    <rPh sb="236" eb="238">
      <t>ケイゾク</t>
    </rPh>
    <rPh sb="255" eb="257">
      <t>トウシ</t>
    </rPh>
    <rPh sb="258" eb="260">
      <t>ケイゾク</t>
    </rPh>
    <rPh sb="274" eb="276">
      <t>シュウヘン</t>
    </rPh>
    <rPh sb="276" eb="278">
      <t>カンキョウ</t>
    </rPh>
    <rPh sb="279" eb="281">
      <t>ヘンカ</t>
    </rPh>
    <rPh sb="282" eb="285">
      <t>シュウエキセイ</t>
    </rPh>
    <rPh sb="286" eb="288">
      <t>ヨソク</t>
    </rPh>
    <rPh sb="289" eb="291">
      <t>カンアン</t>
    </rPh>
    <rPh sb="293" eb="295">
      <t>シセツ</t>
    </rPh>
    <rPh sb="298" eb="299">
      <t>カタ</t>
    </rPh>
    <rPh sb="304" eb="306">
      <t>ケントウ</t>
    </rPh>
    <rPh sb="308" eb="310">
      <t>ヒツヨウ</t>
    </rPh>
    <phoneticPr fontId="6"/>
  </si>
  <si>
    <t>⑥⑨については、当施設は地方公営企業法非適用事業であるため指標は算出ない。
⑦敷地の地価は、固定資産台帳等における地価であり、当施設周辺の地価と同額である。
⑧老朽化による設備更新が必要であるが、収支状況の改善を図った上で、投資の必要性を検討する。
⑩地方債償還金の残高減少により比率は下がっているが、これまで設備更新に関する投資は抑制していいる。</t>
    <rPh sb="8" eb="9">
      <t>トウ</t>
    </rPh>
    <rPh sb="9" eb="11">
      <t>シセツ</t>
    </rPh>
    <rPh sb="12" eb="14">
      <t>チホウ</t>
    </rPh>
    <rPh sb="14" eb="16">
      <t>コウエイ</t>
    </rPh>
    <rPh sb="16" eb="18">
      <t>キギョウ</t>
    </rPh>
    <rPh sb="18" eb="19">
      <t>ホウ</t>
    </rPh>
    <rPh sb="19" eb="20">
      <t>ヒ</t>
    </rPh>
    <rPh sb="20" eb="22">
      <t>テキヨウ</t>
    </rPh>
    <rPh sb="22" eb="24">
      <t>ジギョウ</t>
    </rPh>
    <rPh sb="29" eb="31">
      <t>シヒョウ</t>
    </rPh>
    <rPh sb="32" eb="34">
      <t>サンシュツ</t>
    </rPh>
    <rPh sb="39" eb="41">
      <t>シキチ</t>
    </rPh>
    <rPh sb="42" eb="44">
      <t>チカ</t>
    </rPh>
    <rPh sb="46" eb="48">
      <t>コテイ</t>
    </rPh>
    <rPh sb="48" eb="50">
      <t>シサン</t>
    </rPh>
    <rPh sb="50" eb="52">
      <t>ダイチョウ</t>
    </rPh>
    <rPh sb="52" eb="53">
      <t>ナド</t>
    </rPh>
    <rPh sb="57" eb="59">
      <t>チカ</t>
    </rPh>
    <rPh sb="63" eb="64">
      <t>トウ</t>
    </rPh>
    <rPh sb="64" eb="66">
      <t>シセツ</t>
    </rPh>
    <rPh sb="66" eb="68">
      <t>シュウヘン</t>
    </rPh>
    <rPh sb="69" eb="71">
      <t>チカ</t>
    </rPh>
    <rPh sb="72" eb="74">
      <t>ドウガク</t>
    </rPh>
    <rPh sb="80" eb="83">
      <t>ロウキュウカ</t>
    </rPh>
    <rPh sb="86" eb="88">
      <t>セツビ</t>
    </rPh>
    <rPh sb="88" eb="90">
      <t>コウシン</t>
    </rPh>
    <rPh sb="91" eb="93">
      <t>ヒツヨウ</t>
    </rPh>
    <rPh sb="98" eb="100">
      <t>シュウシ</t>
    </rPh>
    <rPh sb="100" eb="102">
      <t>ジョウキョウ</t>
    </rPh>
    <rPh sb="103" eb="105">
      <t>カイゼン</t>
    </rPh>
    <rPh sb="106" eb="107">
      <t>ハカ</t>
    </rPh>
    <rPh sb="109" eb="110">
      <t>ウエ</t>
    </rPh>
    <rPh sb="112" eb="114">
      <t>トウシ</t>
    </rPh>
    <rPh sb="115" eb="118">
      <t>ヒツヨウセイ</t>
    </rPh>
    <rPh sb="119" eb="121">
      <t>ケントウ</t>
    </rPh>
    <rPh sb="126" eb="129">
      <t>チホウサイ</t>
    </rPh>
    <rPh sb="129" eb="132">
      <t>ショウカンキン</t>
    </rPh>
    <rPh sb="133" eb="135">
      <t>ザンダカ</t>
    </rPh>
    <rPh sb="135" eb="137">
      <t>ゲンショウ</t>
    </rPh>
    <rPh sb="140" eb="142">
      <t>ヒリツ</t>
    </rPh>
    <rPh sb="143" eb="144">
      <t>サ</t>
    </rPh>
    <rPh sb="155" eb="157">
      <t>セツビ</t>
    </rPh>
    <rPh sb="157" eb="159">
      <t>コウシン</t>
    </rPh>
    <rPh sb="160" eb="161">
      <t>カン</t>
    </rPh>
    <rPh sb="163" eb="165">
      <t>トウシ</t>
    </rPh>
    <rPh sb="166" eb="168">
      <t>ヨクセイ</t>
    </rPh>
    <phoneticPr fontId="6"/>
  </si>
  <si>
    <t>①経常収支比率は、稼働率が低いこともあり、黒字の目安となる100％以上の数値に達していないことから、収入が増加となる取組を要する。
②他会計補助金比率、③駐車台数一台当たりの他会計補助金額は、事業費の8割以上を一般会計からの繰入金に依存しているため、他団体の平均比較し高くなっている。なお、そのほとんどは地方債償還金に充てている。
④売上高GOP比率、⑤EBITDAは収益性を表す指標であるが、いずれの数値も非常に小さいことから、収益性が乏しい状況と言え、経営改善の取組が必要である。</t>
    <rPh sb="1" eb="3">
      <t>ケイジョウ</t>
    </rPh>
    <rPh sb="3" eb="5">
      <t>シュウシ</t>
    </rPh>
    <rPh sb="5" eb="7">
      <t>ヒリツ</t>
    </rPh>
    <rPh sb="9" eb="11">
      <t>カドウ</t>
    </rPh>
    <rPh sb="11" eb="12">
      <t>リツ</t>
    </rPh>
    <rPh sb="13" eb="14">
      <t>ヒク</t>
    </rPh>
    <rPh sb="21" eb="23">
      <t>クロジ</t>
    </rPh>
    <rPh sb="24" eb="26">
      <t>メヤス</t>
    </rPh>
    <rPh sb="33" eb="35">
      <t>イジョウ</t>
    </rPh>
    <rPh sb="36" eb="38">
      <t>スウチ</t>
    </rPh>
    <rPh sb="39" eb="40">
      <t>タッ</t>
    </rPh>
    <rPh sb="50" eb="52">
      <t>シュウニュウ</t>
    </rPh>
    <rPh sb="53" eb="55">
      <t>ゾウカ</t>
    </rPh>
    <rPh sb="58" eb="60">
      <t>トリクミ</t>
    </rPh>
    <rPh sb="61" eb="62">
      <t>ヨウ</t>
    </rPh>
    <rPh sb="67" eb="68">
      <t>タ</t>
    </rPh>
    <rPh sb="68" eb="73">
      <t>カイケイホジョキン</t>
    </rPh>
    <rPh sb="73" eb="75">
      <t>ヒリツ</t>
    </rPh>
    <rPh sb="77" eb="79">
      <t>チュウシャ</t>
    </rPh>
    <rPh sb="79" eb="81">
      <t>ダイスウ</t>
    </rPh>
    <rPh sb="81" eb="83">
      <t>１ダイ</t>
    </rPh>
    <rPh sb="83" eb="84">
      <t>ア</t>
    </rPh>
    <rPh sb="88" eb="90">
      <t>カイケイ</t>
    </rPh>
    <rPh sb="96" eb="98">
      <t>ジギョウ</t>
    </rPh>
    <rPh sb="98" eb="99">
      <t>ヒ</t>
    </rPh>
    <rPh sb="101" eb="102">
      <t>ワリ</t>
    </rPh>
    <rPh sb="102" eb="104">
      <t>イジョウ</t>
    </rPh>
    <rPh sb="105" eb="107">
      <t>イッパン</t>
    </rPh>
    <rPh sb="107" eb="109">
      <t>カイケイ</t>
    </rPh>
    <rPh sb="112" eb="114">
      <t>クリイレ</t>
    </rPh>
    <rPh sb="114" eb="115">
      <t>キン</t>
    </rPh>
    <rPh sb="116" eb="118">
      <t>イゾン</t>
    </rPh>
    <rPh sb="125" eb="126">
      <t>タ</t>
    </rPh>
    <rPh sb="126" eb="128">
      <t>ダンタイ</t>
    </rPh>
    <rPh sb="129" eb="131">
      <t>ヘイキン</t>
    </rPh>
    <rPh sb="131" eb="133">
      <t>ヒカク</t>
    </rPh>
    <rPh sb="134" eb="135">
      <t>タカ</t>
    </rPh>
    <rPh sb="152" eb="155">
      <t>チホウサイ</t>
    </rPh>
    <rPh sb="155" eb="158">
      <t>ショウカンキン</t>
    </rPh>
    <rPh sb="159" eb="160">
      <t>ア</t>
    </rPh>
    <rPh sb="167" eb="169">
      <t>ウリアゲ</t>
    </rPh>
    <rPh sb="169" eb="170">
      <t>ダカ</t>
    </rPh>
    <rPh sb="173" eb="175">
      <t>ヒリツ</t>
    </rPh>
    <rPh sb="184" eb="186">
      <t>シュウエキ</t>
    </rPh>
    <rPh sb="186" eb="187">
      <t>セイ</t>
    </rPh>
    <rPh sb="188" eb="189">
      <t>アラワ</t>
    </rPh>
    <rPh sb="190" eb="192">
      <t>シヒョウ</t>
    </rPh>
    <rPh sb="201" eb="203">
      <t>スウチ</t>
    </rPh>
    <rPh sb="204" eb="206">
      <t>ヒジョウ</t>
    </rPh>
    <rPh sb="207" eb="208">
      <t>チイ</t>
    </rPh>
    <rPh sb="215" eb="218">
      <t>シュウエキセイ</t>
    </rPh>
    <rPh sb="219" eb="220">
      <t>トボ</t>
    </rPh>
    <rPh sb="222" eb="224">
      <t>ジョウキョウ</t>
    </rPh>
    <rPh sb="225" eb="226">
      <t>イ</t>
    </rPh>
    <rPh sb="228" eb="230">
      <t>ケイエイ</t>
    </rPh>
    <rPh sb="230" eb="232">
      <t>カイゼン</t>
    </rPh>
    <rPh sb="233" eb="235">
      <t>トリクミ</t>
    </rPh>
    <rPh sb="236" eb="238">
      <t>ヒツヨウ</t>
    </rPh>
    <phoneticPr fontId="6"/>
  </si>
  <si>
    <t>⑪稼働率については、社会情勢や消費者行動の変化もあり、当該施設の周辺では、商店街の衰退や民間駐車場の増加などの影響、さらに利用料金が民間駐車場より高いことなどから、非常に低い状態が続いている。
　このことは、当該施設の収支にも大きな影響を及ぼしており、事業継続に当たっては稼働率の大幅な上昇が可能とする経営方針が必要である。</t>
    <rPh sb="1" eb="3">
      <t>カドウ</t>
    </rPh>
    <rPh sb="3" eb="4">
      <t>リツ</t>
    </rPh>
    <rPh sb="10" eb="12">
      <t>シャカイ</t>
    </rPh>
    <rPh sb="12" eb="14">
      <t>ジョウセイ</t>
    </rPh>
    <rPh sb="15" eb="18">
      <t>ショウヒシャ</t>
    </rPh>
    <rPh sb="18" eb="20">
      <t>コウドウ</t>
    </rPh>
    <rPh sb="21" eb="23">
      <t>ヘンカ</t>
    </rPh>
    <rPh sb="27" eb="29">
      <t>トウガイ</t>
    </rPh>
    <rPh sb="29" eb="31">
      <t>シセツ</t>
    </rPh>
    <rPh sb="32" eb="34">
      <t>シュウヘン</t>
    </rPh>
    <rPh sb="37" eb="40">
      <t>ショウテンガイ</t>
    </rPh>
    <rPh sb="41" eb="43">
      <t>スイタイ</t>
    </rPh>
    <rPh sb="44" eb="46">
      <t>ミンカン</t>
    </rPh>
    <rPh sb="46" eb="49">
      <t>チュウシャジョウ</t>
    </rPh>
    <rPh sb="50" eb="52">
      <t>ゾウカ</t>
    </rPh>
    <rPh sb="55" eb="57">
      <t>エイキョウ</t>
    </rPh>
    <rPh sb="82" eb="84">
      <t>ヒジョウ</t>
    </rPh>
    <rPh sb="85" eb="86">
      <t>ヒク</t>
    </rPh>
    <rPh sb="87" eb="89">
      <t>ジョウタイ</t>
    </rPh>
    <rPh sb="90" eb="91">
      <t>ツヅ</t>
    </rPh>
    <rPh sb="104" eb="106">
      <t>トウガイ</t>
    </rPh>
    <rPh sb="106" eb="108">
      <t>シセツ</t>
    </rPh>
    <rPh sb="109" eb="111">
      <t>シュウシ</t>
    </rPh>
    <rPh sb="113" eb="114">
      <t>オオ</t>
    </rPh>
    <rPh sb="116" eb="118">
      <t>エイキョウ</t>
    </rPh>
    <rPh sb="119" eb="120">
      <t>オヨ</t>
    </rPh>
    <rPh sb="126" eb="128">
      <t>ジギョウ</t>
    </rPh>
    <rPh sb="128" eb="130">
      <t>ケイゾク</t>
    </rPh>
    <rPh sb="131" eb="132">
      <t>ア</t>
    </rPh>
    <rPh sb="136" eb="138">
      <t>カドウ</t>
    </rPh>
    <rPh sb="138" eb="139">
      <t>リツ</t>
    </rPh>
    <rPh sb="140" eb="142">
      <t>オオハバ</t>
    </rPh>
    <rPh sb="143" eb="145">
      <t>ジョウショウ</t>
    </rPh>
    <rPh sb="146" eb="148">
      <t>カノウ</t>
    </rPh>
    <rPh sb="151" eb="153">
      <t>ケイエイ</t>
    </rPh>
    <rPh sb="153" eb="155">
      <t>ホウシン</t>
    </rPh>
    <rPh sb="156" eb="158">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</si>
</sst>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15.2</c:v>
                </c:pt>
                <c:pt idx="1">
                  <c:v>12.1</c:v>
                </c:pt>
                <c:pt idx="2">
                  <c:v>6</c:v>
                </c:pt>
                <c:pt idx="3">
                  <c:v>17.7</c:v>
                </c:pt>
                <c:pt idx="4">
                  <c:v>21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3695488"/>
        <c:axId val="837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3695488"/>
        <c:axId val="83705856"/>
      </c:lineChart>
      <c:dateAx>
        <c:axId val="83695488"/>
        <c:scaling>
          <c:orientation val="minMax"/>
        </c:scaling>
        <c:delete val="1"/>
        <c:axPos val="b"/>
        <c:numFmt formatCode="ge" sourceLinked="1"/>
        <c:majorTickMark val="none"/>
        <c:minorTickMark val="none"/>
        <c:tickLblPos val="none"/>
        <c:crossAx val="83705856"/>
        <c:crosses val="autoZero"/>
        <c:auto val="1"/>
        <c:lblOffset val="100"/>
        <c:baseTimeUnit val="years"/>
      </c:dateAx>
      <c:valAx>
        <c:axId val="8370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69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4491.3</c:v>
                </c:pt>
                <c:pt idx="1">
                  <c:v>2560</c:v>
                </c:pt>
                <c:pt idx="2">
                  <c:v>1416.7</c:v>
                </c:pt>
                <c:pt idx="3">
                  <c:v>1116.8</c:v>
                </c:pt>
                <c:pt idx="4">
                  <c:v>876.8</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3525888"/>
        <c:axId val="935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3525888"/>
        <c:axId val="93536256"/>
      </c:lineChart>
      <c:dateAx>
        <c:axId val="93525888"/>
        <c:scaling>
          <c:orientation val="minMax"/>
        </c:scaling>
        <c:delete val="1"/>
        <c:axPos val="b"/>
        <c:numFmt formatCode="ge" sourceLinked="1"/>
        <c:majorTickMark val="none"/>
        <c:minorTickMark val="none"/>
        <c:tickLblPos val="none"/>
        <c:crossAx val="93536256"/>
        <c:crosses val="autoZero"/>
        <c:auto val="1"/>
        <c:lblOffset val="100"/>
        <c:baseTimeUnit val="years"/>
      </c:dateAx>
      <c:valAx>
        <c:axId val="9353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3582848"/>
        <c:axId val="935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3582848"/>
        <c:axId val="93584768"/>
      </c:lineChart>
      <c:dateAx>
        <c:axId val="93582848"/>
        <c:scaling>
          <c:orientation val="minMax"/>
        </c:scaling>
        <c:delete val="1"/>
        <c:axPos val="b"/>
        <c:numFmt formatCode="ge" sourceLinked="1"/>
        <c:majorTickMark val="none"/>
        <c:minorTickMark val="none"/>
        <c:tickLblPos val="none"/>
        <c:crossAx val="93584768"/>
        <c:crosses val="autoZero"/>
        <c:auto val="1"/>
        <c:lblOffset val="100"/>
        <c:baseTimeUnit val="years"/>
      </c:dateAx>
      <c:valAx>
        <c:axId val="9358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8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3291648"/>
        <c:axId val="932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3291648"/>
        <c:axId val="93293568"/>
      </c:lineChart>
      <c:dateAx>
        <c:axId val="93291648"/>
        <c:scaling>
          <c:orientation val="minMax"/>
        </c:scaling>
        <c:delete val="1"/>
        <c:axPos val="b"/>
        <c:numFmt formatCode="ge" sourceLinked="1"/>
        <c:majorTickMark val="none"/>
        <c:minorTickMark val="none"/>
        <c:tickLblPos val="none"/>
        <c:crossAx val="93293568"/>
        <c:crosses val="autoZero"/>
        <c:auto val="1"/>
        <c:lblOffset val="100"/>
        <c:baseTimeUnit val="years"/>
      </c:dateAx>
      <c:valAx>
        <c:axId val="9329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9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93.9</c:v>
                </c:pt>
                <c:pt idx="1">
                  <c:v>93.2</c:v>
                </c:pt>
                <c:pt idx="2">
                  <c:v>92</c:v>
                </c:pt>
                <c:pt idx="3">
                  <c:v>88.1</c:v>
                </c:pt>
                <c:pt idx="4">
                  <c:v>84.1</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3403776"/>
        <c:axId val="934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3403776"/>
        <c:axId val="93414144"/>
      </c:lineChart>
      <c:dateAx>
        <c:axId val="93403776"/>
        <c:scaling>
          <c:orientation val="minMax"/>
        </c:scaling>
        <c:delete val="1"/>
        <c:axPos val="b"/>
        <c:numFmt formatCode="ge" sourceLinked="1"/>
        <c:majorTickMark val="none"/>
        <c:minorTickMark val="none"/>
        <c:tickLblPos val="none"/>
        <c:crossAx val="93414144"/>
        <c:crosses val="autoZero"/>
        <c:auto val="1"/>
        <c:lblOffset val="100"/>
        <c:baseTimeUnit val="years"/>
      </c:dateAx>
      <c:valAx>
        <c:axId val="9341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0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8042</c:v>
                </c:pt>
                <c:pt idx="1">
                  <c:v>8238</c:v>
                </c:pt>
                <c:pt idx="2">
                  <c:v>6988</c:v>
                </c:pt>
                <c:pt idx="3">
                  <c:v>4315</c:v>
                </c:pt>
                <c:pt idx="4">
                  <c:v>3025</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3452544"/>
        <c:axId val="934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3452544"/>
        <c:axId val="93458816"/>
      </c:lineChart>
      <c:dateAx>
        <c:axId val="93452544"/>
        <c:scaling>
          <c:orientation val="minMax"/>
        </c:scaling>
        <c:delete val="1"/>
        <c:axPos val="b"/>
        <c:numFmt formatCode="ge" sourceLinked="1"/>
        <c:majorTickMark val="none"/>
        <c:minorTickMark val="none"/>
        <c:tickLblPos val="none"/>
        <c:crossAx val="93458816"/>
        <c:crosses val="autoZero"/>
        <c:auto val="1"/>
        <c:lblOffset val="100"/>
        <c:baseTimeUnit val="years"/>
      </c:dateAx>
      <c:valAx>
        <c:axId val="9345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5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29.5</c:v>
                </c:pt>
                <c:pt idx="1">
                  <c:v>29.8</c:v>
                </c:pt>
                <c:pt idx="2">
                  <c:v>28.5</c:v>
                </c:pt>
                <c:pt idx="3">
                  <c:v>25.2</c:v>
                </c:pt>
                <c:pt idx="4">
                  <c:v>22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3501312"/>
        <c:axId val="935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3501312"/>
        <c:axId val="93511680"/>
      </c:lineChart>
      <c:dateAx>
        <c:axId val="93501312"/>
        <c:scaling>
          <c:orientation val="minMax"/>
        </c:scaling>
        <c:delete val="1"/>
        <c:axPos val="b"/>
        <c:numFmt formatCode="ge" sourceLinked="1"/>
        <c:majorTickMark val="none"/>
        <c:minorTickMark val="none"/>
        <c:tickLblPos val="none"/>
        <c:crossAx val="93511680"/>
        <c:crosses val="autoZero"/>
        <c:auto val="1"/>
        <c:lblOffset val="100"/>
        <c:baseTimeUnit val="years"/>
      </c:dateAx>
      <c:valAx>
        <c:axId val="9351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0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c:v>
                </c:pt>
                <c:pt idx="1">
                  <c:v>-17.7</c:v>
                </c:pt>
                <c:pt idx="2">
                  <c:v>-2.4</c:v>
                </c:pt>
                <c:pt idx="3">
                  <c:v>-20.8</c:v>
                </c:pt>
                <c:pt idx="4">
                  <c:v>-89.7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3615616"/>
        <c:axId val="936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3615616"/>
        <c:axId val="93617536"/>
      </c:lineChart>
      <c:dateAx>
        <c:axId val="93615616"/>
        <c:scaling>
          <c:orientation val="minMax"/>
        </c:scaling>
        <c:delete val="1"/>
        <c:axPos val="b"/>
        <c:numFmt formatCode="ge" sourceLinked="1"/>
        <c:majorTickMark val="none"/>
        <c:minorTickMark val="none"/>
        <c:tickLblPos val="none"/>
        <c:crossAx val="93617536"/>
        <c:crosses val="autoZero"/>
        <c:auto val="1"/>
        <c:lblOffset val="100"/>
        <c:baseTimeUnit val="years"/>
      </c:dateAx>
      <c:valAx>
        <c:axId val="9361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61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128</c:v>
                </c:pt>
                <c:pt idx="1">
                  <c:v>-3170</c:v>
                </c:pt>
                <c:pt idx="2">
                  <c:v>-178</c:v>
                </c:pt>
                <c:pt idx="3">
                  <c:v>-2798</c:v>
                </c:pt>
                <c:pt idx="4">
                  <c:v>-11969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3725440"/>
        <c:axId val="937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3725440"/>
        <c:axId val="93727360"/>
      </c:lineChart>
      <c:dateAx>
        <c:axId val="93725440"/>
        <c:scaling>
          <c:orientation val="minMax"/>
        </c:scaling>
        <c:delete val="1"/>
        <c:axPos val="b"/>
        <c:numFmt formatCode="ge" sourceLinked="1"/>
        <c:majorTickMark val="none"/>
        <c:minorTickMark val="none"/>
        <c:tickLblPos val="none"/>
        <c:crossAx val="93727360"/>
        <c:crosses val="autoZero"/>
        <c:auto val="1"/>
        <c:lblOffset val="100"/>
        <c:baseTimeUnit val="years"/>
      </c:dateAx>
      <c:valAx>
        <c:axId val="93727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P1" zoomScaleNormal="100" zoomScaleSheetLayoutView="70" workbookViewId="0">
      <selection activeCell="ND49" sqref="ND49:NR64"/>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埼玉県熊谷市　熊谷市営本町駐車場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131</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8283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305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15.2</v>
      </c>
      <c r="V31" s="111"/>
      <c r="W31" s="111"/>
      <c r="X31" s="111"/>
      <c r="Y31" s="111"/>
      <c r="Z31" s="111"/>
      <c r="AA31" s="111"/>
      <c r="AB31" s="111"/>
      <c r="AC31" s="111"/>
      <c r="AD31" s="111"/>
      <c r="AE31" s="111"/>
      <c r="AF31" s="111"/>
      <c r="AG31" s="111"/>
      <c r="AH31" s="111"/>
      <c r="AI31" s="111"/>
      <c r="AJ31" s="111"/>
      <c r="AK31" s="111"/>
      <c r="AL31" s="111"/>
      <c r="AM31" s="111"/>
      <c r="AN31" s="111">
        <f>データ!Z7</f>
        <v>12.1</v>
      </c>
      <c r="AO31" s="111"/>
      <c r="AP31" s="111"/>
      <c r="AQ31" s="111"/>
      <c r="AR31" s="111"/>
      <c r="AS31" s="111"/>
      <c r="AT31" s="111"/>
      <c r="AU31" s="111"/>
      <c r="AV31" s="111"/>
      <c r="AW31" s="111"/>
      <c r="AX31" s="111"/>
      <c r="AY31" s="111"/>
      <c r="AZ31" s="111"/>
      <c r="BA31" s="111"/>
      <c r="BB31" s="111"/>
      <c r="BC31" s="111"/>
      <c r="BD31" s="111"/>
      <c r="BE31" s="111"/>
      <c r="BF31" s="111"/>
      <c r="BG31" s="111">
        <f>データ!AA7</f>
        <v>6</v>
      </c>
      <c r="BH31" s="111"/>
      <c r="BI31" s="111"/>
      <c r="BJ31" s="111"/>
      <c r="BK31" s="111"/>
      <c r="BL31" s="111"/>
      <c r="BM31" s="111"/>
      <c r="BN31" s="111"/>
      <c r="BO31" s="111"/>
      <c r="BP31" s="111"/>
      <c r="BQ31" s="111"/>
      <c r="BR31" s="111"/>
      <c r="BS31" s="111"/>
      <c r="BT31" s="111"/>
      <c r="BU31" s="111"/>
      <c r="BV31" s="111"/>
      <c r="BW31" s="111"/>
      <c r="BX31" s="111"/>
      <c r="BY31" s="111"/>
      <c r="BZ31" s="111">
        <f>データ!AB7</f>
        <v>17.7</v>
      </c>
      <c r="CA31" s="111"/>
      <c r="CB31" s="111"/>
      <c r="CC31" s="111"/>
      <c r="CD31" s="111"/>
      <c r="CE31" s="111"/>
      <c r="CF31" s="111"/>
      <c r="CG31" s="111"/>
      <c r="CH31" s="111"/>
      <c r="CI31" s="111"/>
      <c r="CJ31" s="111"/>
      <c r="CK31" s="111"/>
      <c r="CL31" s="111"/>
      <c r="CM31" s="111"/>
      <c r="CN31" s="111"/>
      <c r="CO31" s="111"/>
      <c r="CP31" s="111"/>
      <c r="CQ31" s="111"/>
      <c r="CR31" s="111"/>
      <c r="CS31" s="111">
        <f>データ!AC7</f>
        <v>21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93.9</v>
      </c>
      <c r="EM31" s="111"/>
      <c r="EN31" s="111"/>
      <c r="EO31" s="111"/>
      <c r="EP31" s="111"/>
      <c r="EQ31" s="111"/>
      <c r="ER31" s="111"/>
      <c r="ES31" s="111"/>
      <c r="ET31" s="111"/>
      <c r="EU31" s="111"/>
      <c r="EV31" s="111"/>
      <c r="EW31" s="111"/>
      <c r="EX31" s="111"/>
      <c r="EY31" s="111"/>
      <c r="EZ31" s="111"/>
      <c r="FA31" s="111"/>
      <c r="FB31" s="111"/>
      <c r="FC31" s="111"/>
      <c r="FD31" s="111"/>
      <c r="FE31" s="111">
        <f>データ!AK7</f>
        <v>93.2</v>
      </c>
      <c r="FF31" s="111"/>
      <c r="FG31" s="111"/>
      <c r="FH31" s="111"/>
      <c r="FI31" s="111"/>
      <c r="FJ31" s="111"/>
      <c r="FK31" s="111"/>
      <c r="FL31" s="111"/>
      <c r="FM31" s="111"/>
      <c r="FN31" s="111"/>
      <c r="FO31" s="111"/>
      <c r="FP31" s="111"/>
      <c r="FQ31" s="111"/>
      <c r="FR31" s="111"/>
      <c r="FS31" s="111"/>
      <c r="FT31" s="111"/>
      <c r="FU31" s="111"/>
      <c r="FV31" s="111"/>
      <c r="FW31" s="111"/>
      <c r="FX31" s="111">
        <f>データ!AL7</f>
        <v>92</v>
      </c>
      <c r="FY31" s="111"/>
      <c r="FZ31" s="111"/>
      <c r="GA31" s="111"/>
      <c r="GB31" s="111"/>
      <c r="GC31" s="111"/>
      <c r="GD31" s="111"/>
      <c r="GE31" s="111"/>
      <c r="GF31" s="111"/>
      <c r="GG31" s="111"/>
      <c r="GH31" s="111"/>
      <c r="GI31" s="111"/>
      <c r="GJ31" s="111"/>
      <c r="GK31" s="111"/>
      <c r="GL31" s="111"/>
      <c r="GM31" s="111"/>
      <c r="GN31" s="111"/>
      <c r="GO31" s="111"/>
      <c r="GP31" s="111"/>
      <c r="GQ31" s="111">
        <f>データ!AM7</f>
        <v>88.1</v>
      </c>
      <c r="GR31" s="111"/>
      <c r="GS31" s="111"/>
      <c r="GT31" s="111"/>
      <c r="GU31" s="111"/>
      <c r="GV31" s="111"/>
      <c r="GW31" s="111"/>
      <c r="GX31" s="111"/>
      <c r="GY31" s="111"/>
      <c r="GZ31" s="111"/>
      <c r="HA31" s="111"/>
      <c r="HB31" s="111"/>
      <c r="HC31" s="111"/>
      <c r="HD31" s="111"/>
      <c r="HE31" s="111"/>
      <c r="HF31" s="111"/>
      <c r="HG31" s="111"/>
      <c r="HH31" s="111"/>
      <c r="HI31" s="111"/>
      <c r="HJ31" s="111">
        <f>データ!AN7</f>
        <v>84.1</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29.5</v>
      </c>
      <c r="JD31" s="82"/>
      <c r="JE31" s="82"/>
      <c r="JF31" s="82"/>
      <c r="JG31" s="82"/>
      <c r="JH31" s="82"/>
      <c r="JI31" s="82"/>
      <c r="JJ31" s="82"/>
      <c r="JK31" s="82"/>
      <c r="JL31" s="82"/>
      <c r="JM31" s="82"/>
      <c r="JN31" s="82"/>
      <c r="JO31" s="82"/>
      <c r="JP31" s="82"/>
      <c r="JQ31" s="82"/>
      <c r="JR31" s="82"/>
      <c r="JS31" s="82"/>
      <c r="JT31" s="82"/>
      <c r="JU31" s="83"/>
      <c r="JV31" s="81">
        <f>データ!DL7</f>
        <v>29.8</v>
      </c>
      <c r="JW31" s="82"/>
      <c r="JX31" s="82"/>
      <c r="JY31" s="82"/>
      <c r="JZ31" s="82"/>
      <c r="KA31" s="82"/>
      <c r="KB31" s="82"/>
      <c r="KC31" s="82"/>
      <c r="KD31" s="82"/>
      <c r="KE31" s="82"/>
      <c r="KF31" s="82"/>
      <c r="KG31" s="82"/>
      <c r="KH31" s="82"/>
      <c r="KI31" s="82"/>
      <c r="KJ31" s="82"/>
      <c r="KK31" s="82"/>
      <c r="KL31" s="82"/>
      <c r="KM31" s="82"/>
      <c r="KN31" s="83"/>
      <c r="KO31" s="81">
        <f>データ!DM7</f>
        <v>28.5</v>
      </c>
      <c r="KP31" s="82"/>
      <c r="KQ31" s="82"/>
      <c r="KR31" s="82"/>
      <c r="KS31" s="82"/>
      <c r="KT31" s="82"/>
      <c r="KU31" s="82"/>
      <c r="KV31" s="82"/>
      <c r="KW31" s="82"/>
      <c r="KX31" s="82"/>
      <c r="KY31" s="82"/>
      <c r="KZ31" s="82"/>
      <c r="LA31" s="82"/>
      <c r="LB31" s="82"/>
      <c r="LC31" s="82"/>
      <c r="LD31" s="82"/>
      <c r="LE31" s="82"/>
      <c r="LF31" s="82"/>
      <c r="LG31" s="83"/>
      <c r="LH31" s="81">
        <f>データ!DN7</f>
        <v>25.2</v>
      </c>
      <c r="LI31" s="82"/>
      <c r="LJ31" s="82"/>
      <c r="LK31" s="82"/>
      <c r="LL31" s="82"/>
      <c r="LM31" s="82"/>
      <c r="LN31" s="82"/>
      <c r="LO31" s="82"/>
      <c r="LP31" s="82"/>
      <c r="LQ31" s="82"/>
      <c r="LR31" s="82"/>
      <c r="LS31" s="82"/>
      <c r="LT31" s="82"/>
      <c r="LU31" s="82"/>
      <c r="LV31" s="82"/>
      <c r="LW31" s="82"/>
      <c r="LX31" s="82"/>
      <c r="LY31" s="82"/>
      <c r="LZ31" s="83"/>
      <c r="MA31" s="81">
        <f>データ!DO7</f>
        <v>22</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135</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8042</v>
      </c>
      <c r="V52" s="110"/>
      <c r="W52" s="110"/>
      <c r="X52" s="110"/>
      <c r="Y52" s="110"/>
      <c r="Z52" s="110"/>
      <c r="AA52" s="110"/>
      <c r="AB52" s="110"/>
      <c r="AC52" s="110"/>
      <c r="AD52" s="110"/>
      <c r="AE52" s="110"/>
      <c r="AF52" s="110"/>
      <c r="AG52" s="110"/>
      <c r="AH52" s="110"/>
      <c r="AI52" s="110"/>
      <c r="AJ52" s="110"/>
      <c r="AK52" s="110"/>
      <c r="AL52" s="110"/>
      <c r="AM52" s="110"/>
      <c r="AN52" s="110">
        <f>データ!AV7</f>
        <v>8238</v>
      </c>
      <c r="AO52" s="110"/>
      <c r="AP52" s="110"/>
      <c r="AQ52" s="110"/>
      <c r="AR52" s="110"/>
      <c r="AS52" s="110"/>
      <c r="AT52" s="110"/>
      <c r="AU52" s="110"/>
      <c r="AV52" s="110"/>
      <c r="AW52" s="110"/>
      <c r="AX52" s="110"/>
      <c r="AY52" s="110"/>
      <c r="AZ52" s="110"/>
      <c r="BA52" s="110"/>
      <c r="BB52" s="110"/>
      <c r="BC52" s="110"/>
      <c r="BD52" s="110"/>
      <c r="BE52" s="110"/>
      <c r="BF52" s="110"/>
      <c r="BG52" s="110">
        <f>データ!AW7</f>
        <v>6988</v>
      </c>
      <c r="BH52" s="110"/>
      <c r="BI52" s="110"/>
      <c r="BJ52" s="110"/>
      <c r="BK52" s="110"/>
      <c r="BL52" s="110"/>
      <c r="BM52" s="110"/>
      <c r="BN52" s="110"/>
      <c r="BO52" s="110"/>
      <c r="BP52" s="110"/>
      <c r="BQ52" s="110"/>
      <c r="BR52" s="110"/>
      <c r="BS52" s="110"/>
      <c r="BT52" s="110"/>
      <c r="BU52" s="110"/>
      <c r="BV52" s="110"/>
      <c r="BW52" s="110"/>
      <c r="BX52" s="110"/>
      <c r="BY52" s="110"/>
      <c r="BZ52" s="110">
        <f>データ!AX7</f>
        <v>4315</v>
      </c>
      <c r="CA52" s="110"/>
      <c r="CB52" s="110"/>
      <c r="CC52" s="110"/>
      <c r="CD52" s="110"/>
      <c r="CE52" s="110"/>
      <c r="CF52" s="110"/>
      <c r="CG52" s="110"/>
      <c r="CH52" s="110"/>
      <c r="CI52" s="110"/>
      <c r="CJ52" s="110"/>
      <c r="CK52" s="110"/>
      <c r="CL52" s="110"/>
      <c r="CM52" s="110"/>
      <c r="CN52" s="110"/>
      <c r="CO52" s="110"/>
      <c r="CP52" s="110"/>
      <c r="CQ52" s="110"/>
      <c r="CR52" s="110"/>
      <c r="CS52" s="110">
        <f>データ!AY7</f>
        <v>3025</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-1</v>
      </c>
      <c r="EM52" s="111"/>
      <c r="EN52" s="111"/>
      <c r="EO52" s="111"/>
      <c r="EP52" s="111"/>
      <c r="EQ52" s="111"/>
      <c r="ER52" s="111"/>
      <c r="ES52" s="111"/>
      <c r="ET52" s="111"/>
      <c r="EU52" s="111"/>
      <c r="EV52" s="111"/>
      <c r="EW52" s="111"/>
      <c r="EX52" s="111"/>
      <c r="EY52" s="111"/>
      <c r="EZ52" s="111"/>
      <c r="FA52" s="111"/>
      <c r="FB52" s="111"/>
      <c r="FC52" s="111"/>
      <c r="FD52" s="111"/>
      <c r="FE52" s="111">
        <f>データ!BG7</f>
        <v>-17.7</v>
      </c>
      <c r="FF52" s="111"/>
      <c r="FG52" s="111"/>
      <c r="FH52" s="111"/>
      <c r="FI52" s="111"/>
      <c r="FJ52" s="111"/>
      <c r="FK52" s="111"/>
      <c r="FL52" s="111"/>
      <c r="FM52" s="111"/>
      <c r="FN52" s="111"/>
      <c r="FO52" s="111"/>
      <c r="FP52" s="111"/>
      <c r="FQ52" s="111"/>
      <c r="FR52" s="111"/>
      <c r="FS52" s="111"/>
      <c r="FT52" s="111"/>
      <c r="FU52" s="111"/>
      <c r="FV52" s="111"/>
      <c r="FW52" s="111"/>
      <c r="FX52" s="111">
        <f>データ!BH7</f>
        <v>-2.4</v>
      </c>
      <c r="FY52" s="111"/>
      <c r="FZ52" s="111"/>
      <c r="GA52" s="111"/>
      <c r="GB52" s="111"/>
      <c r="GC52" s="111"/>
      <c r="GD52" s="111"/>
      <c r="GE52" s="111"/>
      <c r="GF52" s="111"/>
      <c r="GG52" s="111"/>
      <c r="GH52" s="111"/>
      <c r="GI52" s="111"/>
      <c r="GJ52" s="111"/>
      <c r="GK52" s="111"/>
      <c r="GL52" s="111"/>
      <c r="GM52" s="111"/>
      <c r="GN52" s="111"/>
      <c r="GO52" s="111"/>
      <c r="GP52" s="111"/>
      <c r="GQ52" s="111">
        <f>データ!BI7</f>
        <v>-20.8</v>
      </c>
      <c r="GR52" s="111"/>
      <c r="GS52" s="111"/>
      <c r="GT52" s="111"/>
      <c r="GU52" s="111"/>
      <c r="GV52" s="111"/>
      <c r="GW52" s="111"/>
      <c r="GX52" s="111"/>
      <c r="GY52" s="111"/>
      <c r="GZ52" s="111"/>
      <c r="HA52" s="111"/>
      <c r="HB52" s="111"/>
      <c r="HC52" s="111"/>
      <c r="HD52" s="111"/>
      <c r="HE52" s="111"/>
      <c r="HF52" s="111"/>
      <c r="HG52" s="111"/>
      <c r="HH52" s="111"/>
      <c r="HI52" s="111"/>
      <c r="HJ52" s="111">
        <f>データ!BJ7</f>
        <v>-89.7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128</v>
      </c>
      <c r="JD52" s="110"/>
      <c r="JE52" s="110"/>
      <c r="JF52" s="110"/>
      <c r="JG52" s="110"/>
      <c r="JH52" s="110"/>
      <c r="JI52" s="110"/>
      <c r="JJ52" s="110"/>
      <c r="JK52" s="110"/>
      <c r="JL52" s="110"/>
      <c r="JM52" s="110"/>
      <c r="JN52" s="110"/>
      <c r="JO52" s="110"/>
      <c r="JP52" s="110"/>
      <c r="JQ52" s="110"/>
      <c r="JR52" s="110"/>
      <c r="JS52" s="110"/>
      <c r="JT52" s="110"/>
      <c r="JU52" s="110"/>
      <c r="JV52" s="110">
        <f>データ!BR7</f>
        <v>-3170</v>
      </c>
      <c r="JW52" s="110"/>
      <c r="JX52" s="110"/>
      <c r="JY52" s="110"/>
      <c r="JZ52" s="110"/>
      <c r="KA52" s="110"/>
      <c r="KB52" s="110"/>
      <c r="KC52" s="110"/>
      <c r="KD52" s="110"/>
      <c r="KE52" s="110"/>
      <c r="KF52" s="110"/>
      <c r="KG52" s="110"/>
      <c r="KH52" s="110"/>
      <c r="KI52" s="110"/>
      <c r="KJ52" s="110"/>
      <c r="KK52" s="110"/>
      <c r="KL52" s="110"/>
      <c r="KM52" s="110"/>
      <c r="KN52" s="110"/>
      <c r="KO52" s="110">
        <f>データ!BS7</f>
        <v>-178</v>
      </c>
      <c r="KP52" s="110"/>
      <c r="KQ52" s="110"/>
      <c r="KR52" s="110"/>
      <c r="KS52" s="110"/>
      <c r="KT52" s="110"/>
      <c r="KU52" s="110"/>
      <c r="KV52" s="110"/>
      <c r="KW52" s="110"/>
      <c r="KX52" s="110"/>
      <c r="KY52" s="110"/>
      <c r="KZ52" s="110"/>
      <c r="LA52" s="110"/>
      <c r="LB52" s="110"/>
      <c r="LC52" s="110"/>
      <c r="LD52" s="110"/>
      <c r="LE52" s="110"/>
      <c r="LF52" s="110"/>
      <c r="LG52" s="110"/>
      <c r="LH52" s="110">
        <f>データ!BT7</f>
        <v>-2798</v>
      </c>
      <c r="LI52" s="110"/>
      <c r="LJ52" s="110"/>
      <c r="LK52" s="110"/>
      <c r="LL52" s="110"/>
      <c r="LM52" s="110"/>
      <c r="LN52" s="110"/>
      <c r="LO52" s="110"/>
      <c r="LP52" s="110"/>
      <c r="LQ52" s="110"/>
      <c r="LR52" s="110"/>
      <c r="LS52" s="110"/>
      <c r="LT52" s="110"/>
      <c r="LU52" s="110"/>
      <c r="LV52" s="110"/>
      <c r="LW52" s="110"/>
      <c r="LX52" s="110"/>
      <c r="LY52" s="110"/>
      <c r="LZ52" s="110"/>
      <c r="MA52" s="110">
        <f>データ!BU7</f>
        <v>-11969</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69</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21000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4491.3</v>
      </c>
      <c r="KB77" s="82"/>
      <c r="KC77" s="82"/>
      <c r="KD77" s="82"/>
      <c r="KE77" s="82"/>
      <c r="KF77" s="82"/>
      <c r="KG77" s="82"/>
      <c r="KH77" s="82"/>
      <c r="KI77" s="82"/>
      <c r="KJ77" s="82"/>
      <c r="KK77" s="82"/>
      <c r="KL77" s="82"/>
      <c r="KM77" s="82"/>
      <c r="KN77" s="82"/>
      <c r="KO77" s="83"/>
      <c r="KP77" s="81">
        <f>データ!DA7</f>
        <v>2560</v>
      </c>
      <c r="KQ77" s="82"/>
      <c r="KR77" s="82"/>
      <c r="KS77" s="82"/>
      <c r="KT77" s="82"/>
      <c r="KU77" s="82"/>
      <c r="KV77" s="82"/>
      <c r="KW77" s="82"/>
      <c r="KX77" s="82"/>
      <c r="KY77" s="82"/>
      <c r="KZ77" s="82"/>
      <c r="LA77" s="82"/>
      <c r="LB77" s="82"/>
      <c r="LC77" s="82"/>
      <c r="LD77" s="83"/>
      <c r="LE77" s="81">
        <f>データ!DB7</f>
        <v>1416.7</v>
      </c>
      <c r="LF77" s="82"/>
      <c r="LG77" s="82"/>
      <c r="LH77" s="82"/>
      <c r="LI77" s="82"/>
      <c r="LJ77" s="82"/>
      <c r="LK77" s="82"/>
      <c r="LL77" s="82"/>
      <c r="LM77" s="82"/>
      <c r="LN77" s="82"/>
      <c r="LO77" s="82"/>
      <c r="LP77" s="82"/>
      <c r="LQ77" s="82"/>
      <c r="LR77" s="82"/>
      <c r="LS77" s="83"/>
      <c r="LT77" s="81">
        <f>データ!DC7</f>
        <v>1116.8</v>
      </c>
      <c r="LU77" s="82"/>
      <c r="LV77" s="82"/>
      <c r="LW77" s="82"/>
      <c r="LX77" s="82"/>
      <c r="LY77" s="82"/>
      <c r="LZ77" s="82"/>
      <c r="MA77" s="82"/>
      <c r="MB77" s="82"/>
      <c r="MC77" s="82"/>
      <c r="MD77" s="82"/>
      <c r="ME77" s="82"/>
      <c r="MF77" s="82"/>
      <c r="MG77" s="82"/>
      <c r="MH77" s="83"/>
      <c r="MI77" s="81">
        <f>データ!DD7</f>
        <v>876.8</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112020</v>
      </c>
      <c r="D6" s="61">
        <f t="shared" si="1"/>
        <v>47</v>
      </c>
      <c r="E6" s="61">
        <f t="shared" si="1"/>
        <v>14</v>
      </c>
      <c r="F6" s="61">
        <f t="shared" si="1"/>
        <v>0</v>
      </c>
      <c r="G6" s="61">
        <f t="shared" si="1"/>
        <v>1</v>
      </c>
      <c r="H6" s="61" t="str">
        <f>SUBSTITUTE(H8,"　","")</f>
        <v>埼玉県熊谷市</v>
      </c>
      <c r="I6" s="61" t="str">
        <f t="shared" si="1"/>
        <v>熊谷市営本町駐車場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20</v>
      </c>
      <c r="S6" s="63" t="str">
        <f t="shared" si="1"/>
        <v>商業施設</v>
      </c>
      <c r="T6" s="63" t="str">
        <f t="shared" si="1"/>
        <v>無</v>
      </c>
      <c r="U6" s="64">
        <f t="shared" si="1"/>
        <v>8283</v>
      </c>
      <c r="V6" s="64">
        <f t="shared" si="1"/>
        <v>305</v>
      </c>
      <c r="W6" s="64">
        <f t="shared" si="1"/>
        <v>300</v>
      </c>
      <c r="X6" s="63" t="str">
        <f t="shared" si="1"/>
        <v>導入なし</v>
      </c>
      <c r="Y6" s="65">
        <f>IF(Y8="-",NA(),Y8)</f>
        <v>15.2</v>
      </c>
      <c r="Z6" s="65">
        <f t="shared" ref="Z6:AH6" si="2">IF(Z8="-",NA(),Z8)</f>
        <v>12.1</v>
      </c>
      <c r="AA6" s="65">
        <f t="shared" si="2"/>
        <v>6</v>
      </c>
      <c r="AB6" s="65">
        <f t="shared" si="2"/>
        <v>17.7</v>
      </c>
      <c r="AC6" s="65">
        <f t="shared" si="2"/>
        <v>21</v>
      </c>
      <c r="AD6" s="65">
        <f t="shared" si="2"/>
        <v>124.7</v>
      </c>
      <c r="AE6" s="65">
        <f t="shared" si="2"/>
        <v>135.6</v>
      </c>
      <c r="AF6" s="65">
        <f t="shared" si="2"/>
        <v>176.5</v>
      </c>
      <c r="AG6" s="65">
        <f t="shared" si="2"/>
        <v>231.4</v>
      </c>
      <c r="AH6" s="65">
        <f t="shared" si="2"/>
        <v>151.19999999999999</v>
      </c>
      <c r="AI6" s="62" t="str">
        <f>IF(AI8="-","",IF(AI8="-","【-】","【"&amp;SUBSTITUTE(TEXT(AI8,"#,##0.0"),"-","△")&amp;"】"))</f>
        <v>【275.4】</v>
      </c>
      <c r="AJ6" s="65">
        <f>IF(AJ8="-",NA(),AJ8)</f>
        <v>93.9</v>
      </c>
      <c r="AK6" s="65">
        <f t="shared" ref="AK6:AS6" si="3">IF(AK8="-",NA(),AK8)</f>
        <v>93.2</v>
      </c>
      <c r="AL6" s="65">
        <f t="shared" si="3"/>
        <v>92</v>
      </c>
      <c r="AM6" s="65">
        <f t="shared" si="3"/>
        <v>88.1</v>
      </c>
      <c r="AN6" s="65">
        <f t="shared" si="3"/>
        <v>84.1</v>
      </c>
      <c r="AO6" s="65">
        <f t="shared" si="3"/>
        <v>21.4</v>
      </c>
      <c r="AP6" s="65">
        <f t="shared" si="3"/>
        <v>24.8</v>
      </c>
      <c r="AQ6" s="65">
        <f t="shared" si="3"/>
        <v>20.3</v>
      </c>
      <c r="AR6" s="65">
        <f t="shared" si="3"/>
        <v>20.2</v>
      </c>
      <c r="AS6" s="65">
        <f t="shared" si="3"/>
        <v>19.8</v>
      </c>
      <c r="AT6" s="62" t="str">
        <f>IF(AT8="-","",IF(AT8="-","【-】","【"&amp;SUBSTITUTE(TEXT(AT8,"#,##0.0"),"-","△")&amp;"】"))</f>
        <v>【13.3】</v>
      </c>
      <c r="AU6" s="66">
        <f>IF(AU8="-",NA(),AU8)</f>
        <v>8042</v>
      </c>
      <c r="AV6" s="66">
        <f t="shared" ref="AV6:BD6" si="4">IF(AV8="-",NA(),AV8)</f>
        <v>8238</v>
      </c>
      <c r="AW6" s="66">
        <f t="shared" si="4"/>
        <v>6988</v>
      </c>
      <c r="AX6" s="66">
        <f t="shared" si="4"/>
        <v>4315</v>
      </c>
      <c r="AY6" s="66">
        <f t="shared" si="4"/>
        <v>3025</v>
      </c>
      <c r="AZ6" s="66">
        <f t="shared" si="4"/>
        <v>479</v>
      </c>
      <c r="BA6" s="66">
        <f t="shared" si="4"/>
        <v>364</v>
      </c>
      <c r="BB6" s="66">
        <f t="shared" si="4"/>
        <v>270</v>
      </c>
      <c r="BC6" s="66">
        <f t="shared" si="4"/>
        <v>245</v>
      </c>
      <c r="BD6" s="66">
        <f t="shared" si="4"/>
        <v>196</v>
      </c>
      <c r="BE6" s="64" t="str">
        <f>IF(BE8="-","",IF(BE8="-","【-】","【"&amp;SUBSTITUTE(TEXT(BE8,"#,##0"),"-","△")&amp;"】"))</f>
        <v>【140】</v>
      </c>
      <c r="BF6" s="65">
        <f>IF(BF8="-",NA(),BF8)</f>
        <v>-1</v>
      </c>
      <c r="BG6" s="65">
        <f t="shared" ref="BG6:BO6" si="5">IF(BG8="-",NA(),BG8)</f>
        <v>-17.7</v>
      </c>
      <c r="BH6" s="65">
        <f t="shared" si="5"/>
        <v>-2.4</v>
      </c>
      <c r="BI6" s="65">
        <f t="shared" si="5"/>
        <v>-20.8</v>
      </c>
      <c r="BJ6" s="65">
        <f t="shared" si="5"/>
        <v>-89.7</v>
      </c>
      <c r="BK6" s="65">
        <f t="shared" si="5"/>
        <v>31.4</v>
      </c>
      <c r="BL6" s="65">
        <f t="shared" si="5"/>
        <v>34</v>
      </c>
      <c r="BM6" s="65">
        <f t="shared" si="5"/>
        <v>31.1</v>
      </c>
      <c r="BN6" s="65">
        <f t="shared" si="5"/>
        <v>31.8</v>
      </c>
      <c r="BO6" s="65">
        <f t="shared" si="5"/>
        <v>22.6</v>
      </c>
      <c r="BP6" s="62" t="str">
        <f>IF(BP8="-","",IF(BP8="-","【-】","【"&amp;SUBSTITUTE(TEXT(BP8,"#,##0.0"),"-","△")&amp;"】"))</f>
        <v>【45.2】</v>
      </c>
      <c r="BQ6" s="66">
        <f>IF(BQ8="-",NA(),BQ8)</f>
        <v>128</v>
      </c>
      <c r="BR6" s="66">
        <f t="shared" ref="BR6:BZ6" si="6">IF(BR8="-",NA(),BR8)</f>
        <v>-3170</v>
      </c>
      <c r="BS6" s="66">
        <f t="shared" si="6"/>
        <v>-178</v>
      </c>
      <c r="BT6" s="66">
        <f t="shared" si="6"/>
        <v>-2798</v>
      </c>
      <c r="BU6" s="66">
        <f t="shared" si="6"/>
        <v>-11969</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69</v>
      </c>
      <c r="CN6" s="64">
        <f t="shared" si="7"/>
        <v>21000</v>
      </c>
      <c r="CO6" s="65"/>
      <c r="CP6" s="65"/>
      <c r="CQ6" s="65"/>
      <c r="CR6" s="65"/>
      <c r="CS6" s="65"/>
      <c r="CT6" s="65"/>
      <c r="CU6" s="65"/>
      <c r="CV6" s="65"/>
      <c r="CW6" s="65"/>
      <c r="CX6" s="65"/>
      <c r="CY6" s="62" t="s">
        <v>110</v>
      </c>
      <c r="CZ6" s="65">
        <f>IF(CZ8="-",NA(),CZ8)</f>
        <v>4491.3</v>
      </c>
      <c r="DA6" s="65">
        <f t="shared" ref="DA6:DI6" si="8">IF(DA8="-",NA(),DA8)</f>
        <v>2560</v>
      </c>
      <c r="DB6" s="65">
        <f t="shared" si="8"/>
        <v>1416.7</v>
      </c>
      <c r="DC6" s="65">
        <f t="shared" si="8"/>
        <v>1116.8</v>
      </c>
      <c r="DD6" s="65">
        <f t="shared" si="8"/>
        <v>876.8</v>
      </c>
      <c r="DE6" s="65">
        <f t="shared" si="8"/>
        <v>425</v>
      </c>
      <c r="DF6" s="65">
        <f t="shared" si="8"/>
        <v>329.2</v>
      </c>
      <c r="DG6" s="65">
        <f t="shared" si="8"/>
        <v>249.7</v>
      </c>
      <c r="DH6" s="65">
        <f t="shared" si="8"/>
        <v>279.60000000000002</v>
      </c>
      <c r="DI6" s="65">
        <f t="shared" si="8"/>
        <v>236.7</v>
      </c>
      <c r="DJ6" s="62" t="str">
        <f>IF(DJ8="-","",IF(DJ8="-","【-】","【"&amp;SUBSTITUTE(TEXT(DJ8,"#,##0.0"),"-","△")&amp;"】"))</f>
        <v>【122.6】</v>
      </c>
      <c r="DK6" s="65">
        <f>IF(DK8="-",NA(),DK8)</f>
        <v>29.5</v>
      </c>
      <c r="DL6" s="65">
        <f t="shared" ref="DL6:DT6" si="9">IF(DL8="-",NA(),DL8)</f>
        <v>29.8</v>
      </c>
      <c r="DM6" s="65">
        <f t="shared" si="9"/>
        <v>28.5</v>
      </c>
      <c r="DN6" s="65">
        <f t="shared" si="9"/>
        <v>25.2</v>
      </c>
      <c r="DO6" s="65">
        <f t="shared" si="9"/>
        <v>22</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111</v>
      </c>
      <c r="B7" s="61">
        <f t="shared" ref="B7:X7" si="10">B8</f>
        <v>2016</v>
      </c>
      <c r="C7" s="61">
        <f t="shared" si="10"/>
        <v>112020</v>
      </c>
      <c r="D7" s="61">
        <f t="shared" si="10"/>
        <v>47</v>
      </c>
      <c r="E7" s="61">
        <f t="shared" si="10"/>
        <v>14</v>
      </c>
      <c r="F7" s="61">
        <f t="shared" si="10"/>
        <v>0</v>
      </c>
      <c r="G7" s="61">
        <f t="shared" si="10"/>
        <v>1</v>
      </c>
      <c r="H7" s="61" t="str">
        <f t="shared" si="10"/>
        <v>埼玉県　熊谷市</v>
      </c>
      <c r="I7" s="61" t="str">
        <f t="shared" si="10"/>
        <v>熊谷市営本町駐車場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20</v>
      </c>
      <c r="S7" s="63" t="str">
        <f t="shared" si="10"/>
        <v>商業施設</v>
      </c>
      <c r="T7" s="63" t="str">
        <f t="shared" si="10"/>
        <v>無</v>
      </c>
      <c r="U7" s="64">
        <f t="shared" si="10"/>
        <v>8283</v>
      </c>
      <c r="V7" s="64">
        <f t="shared" si="10"/>
        <v>305</v>
      </c>
      <c r="W7" s="64">
        <f t="shared" si="10"/>
        <v>300</v>
      </c>
      <c r="X7" s="63" t="str">
        <f t="shared" si="10"/>
        <v>導入なし</v>
      </c>
      <c r="Y7" s="65">
        <f>Y8</f>
        <v>15.2</v>
      </c>
      <c r="Z7" s="65">
        <f t="shared" ref="Z7:AH7" si="11">Z8</f>
        <v>12.1</v>
      </c>
      <c r="AA7" s="65">
        <f t="shared" si="11"/>
        <v>6</v>
      </c>
      <c r="AB7" s="65">
        <f t="shared" si="11"/>
        <v>17.7</v>
      </c>
      <c r="AC7" s="65">
        <f t="shared" si="11"/>
        <v>21</v>
      </c>
      <c r="AD7" s="65">
        <f t="shared" si="11"/>
        <v>124.7</v>
      </c>
      <c r="AE7" s="65">
        <f t="shared" si="11"/>
        <v>135.6</v>
      </c>
      <c r="AF7" s="65">
        <f t="shared" si="11"/>
        <v>176.5</v>
      </c>
      <c r="AG7" s="65">
        <f t="shared" si="11"/>
        <v>231.4</v>
      </c>
      <c r="AH7" s="65">
        <f t="shared" si="11"/>
        <v>151.19999999999999</v>
      </c>
      <c r="AI7" s="62"/>
      <c r="AJ7" s="65">
        <f>AJ8</f>
        <v>93.9</v>
      </c>
      <c r="AK7" s="65">
        <f t="shared" ref="AK7:AS7" si="12">AK8</f>
        <v>93.2</v>
      </c>
      <c r="AL7" s="65">
        <f t="shared" si="12"/>
        <v>92</v>
      </c>
      <c r="AM7" s="65">
        <f t="shared" si="12"/>
        <v>88.1</v>
      </c>
      <c r="AN7" s="65">
        <f t="shared" si="12"/>
        <v>84.1</v>
      </c>
      <c r="AO7" s="65">
        <f t="shared" si="12"/>
        <v>21.4</v>
      </c>
      <c r="AP7" s="65">
        <f t="shared" si="12"/>
        <v>24.8</v>
      </c>
      <c r="AQ7" s="65">
        <f t="shared" si="12"/>
        <v>20.3</v>
      </c>
      <c r="AR7" s="65">
        <f t="shared" si="12"/>
        <v>20.2</v>
      </c>
      <c r="AS7" s="65">
        <f t="shared" si="12"/>
        <v>19.8</v>
      </c>
      <c r="AT7" s="62"/>
      <c r="AU7" s="66">
        <f>AU8</f>
        <v>8042</v>
      </c>
      <c r="AV7" s="66">
        <f t="shared" ref="AV7:BD7" si="13">AV8</f>
        <v>8238</v>
      </c>
      <c r="AW7" s="66">
        <f t="shared" si="13"/>
        <v>6988</v>
      </c>
      <c r="AX7" s="66">
        <f t="shared" si="13"/>
        <v>4315</v>
      </c>
      <c r="AY7" s="66">
        <f t="shared" si="13"/>
        <v>3025</v>
      </c>
      <c r="AZ7" s="66">
        <f t="shared" si="13"/>
        <v>479</v>
      </c>
      <c r="BA7" s="66">
        <f t="shared" si="13"/>
        <v>364</v>
      </c>
      <c r="BB7" s="66">
        <f t="shared" si="13"/>
        <v>270</v>
      </c>
      <c r="BC7" s="66">
        <f t="shared" si="13"/>
        <v>245</v>
      </c>
      <c r="BD7" s="66">
        <f t="shared" si="13"/>
        <v>196</v>
      </c>
      <c r="BE7" s="64"/>
      <c r="BF7" s="65">
        <f>BF8</f>
        <v>-1</v>
      </c>
      <c r="BG7" s="65">
        <f t="shared" ref="BG7:BO7" si="14">BG8</f>
        <v>-17.7</v>
      </c>
      <c r="BH7" s="65">
        <f t="shared" si="14"/>
        <v>-2.4</v>
      </c>
      <c r="BI7" s="65">
        <f t="shared" si="14"/>
        <v>-20.8</v>
      </c>
      <c r="BJ7" s="65">
        <f t="shared" si="14"/>
        <v>-89.7</v>
      </c>
      <c r="BK7" s="65">
        <f t="shared" si="14"/>
        <v>31.4</v>
      </c>
      <c r="BL7" s="65">
        <f t="shared" si="14"/>
        <v>34</v>
      </c>
      <c r="BM7" s="65">
        <f t="shared" si="14"/>
        <v>31.1</v>
      </c>
      <c r="BN7" s="65">
        <f t="shared" si="14"/>
        <v>31.8</v>
      </c>
      <c r="BO7" s="65">
        <f t="shared" si="14"/>
        <v>22.6</v>
      </c>
      <c r="BP7" s="62"/>
      <c r="BQ7" s="66">
        <f>BQ8</f>
        <v>128</v>
      </c>
      <c r="BR7" s="66">
        <f t="shared" ref="BR7:BZ7" si="15">BR8</f>
        <v>-3170</v>
      </c>
      <c r="BS7" s="66">
        <f t="shared" si="15"/>
        <v>-178</v>
      </c>
      <c r="BT7" s="66">
        <f t="shared" si="15"/>
        <v>-2798</v>
      </c>
      <c r="BU7" s="66">
        <f t="shared" si="15"/>
        <v>-11969</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113</v>
      </c>
      <c r="CL7" s="62"/>
      <c r="CM7" s="64">
        <f>CM8</f>
        <v>69</v>
      </c>
      <c r="CN7" s="64">
        <f>CN8</f>
        <v>21000</v>
      </c>
      <c r="CO7" s="65" t="s">
        <v>112</v>
      </c>
      <c r="CP7" s="65" t="s">
        <v>112</v>
      </c>
      <c r="CQ7" s="65" t="s">
        <v>112</v>
      </c>
      <c r="CR7" s="65" t="s">
        <v>112</v>
      </c>
      <c r="CS7" s="65" t="s">
        <v>112</v>
      </c>
      <c r="CT7" s="65" t="s">
        <v>112</v>
      </c>
      <c r="CU7" s="65" t="s">
        <v>112</v>
      </c>
      <c r="CV7" s="65" t="s">
        <v>112</v>
      </c>
      <c r="CW7" s="65" t="s">
        <v>112</v>
      </c>
      <c r="CX7" s="65" t="s">
        <v>110</v>
      </c>
      <c r="CY7" s="62"/>
      <c r="CZ7" s="65">
        <f>CZ8</f>
        <v>4491.3</v>
      </c>
      <c r="DA7" s="65">
        <f t="shared" ref="DA7:DI7" si="16">DA8</f>
        <v>2560</v>
      </c>
      <c r="DB7" s="65">
        <f t="shared" si="16"/>
        <v>1416.7</v>
      </c>
      <c r="DC7" s="65">
        <f t="shared" si="16"/>
        <v>1116.8</v>
      </c>
      <c r="DD7" s="65">
        <f t="shared" si="16"/>
        <v>876.8</v>
      </c>
      <c r="DE7" s="65">
        <f t="shared" si="16"/>
        <v>425</v>
      </c>
      <c r="DF7" s="65">
        <f t="shared" si="16"/>
        <v>329.2</v>
      </c>
      <c r="DG7" s="65">
        <f t="shared" si="16"/>
        <v>249.7</v>
      </c>
      <c r="DH7" s="65">
        <f t="shared" si="16"/>
        <v>279.60000000000002</v>
      </c>
      <c r="DI7" s="65">
        <f t="shared" si="16"/>
        <v>236.7</v>
      </c>
      <c r="DJ7" s="62"/>
      <c r="DK7" s="65">
        <f>DK8</f>
        <v>29.5</v>
      </c>
      <c r="DL7" s="65">
        <f t="shared" ref="DL7:DT7" si="17">DL8</f>
        <v>29.8</v>
      </c>
      <c r="DM7" s="65">
        <f t="shared" si="17"/>
        <v>28.5</v>
      </c>
      <c r="DN7" s="65">
        <f t="shared" si="17"/>
        <v>25.2</v>
      </c>
      <c r="DO7" s="65">
        <f t="shared" si="17"/>
        <v>22</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112020</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20</v>
      </c>
      <c r="S8" s="70" t="s">
        <v>123</v>
      </c>
      <c r="T8" s="70" t="s">
        <v>124</v>
      </c>
      <c r="U8" s="71">
        <v>8283</v>
      </c>
      <c r="V8" s="71">
        <v>305</v>
      </c>
      <c r="W8" s="71">
        <v>300</v>
      </c>
      <c r="X8" s="70" t="s">
        <v>125</v>
      </c>
      <c r="Y8" s="72">
        <v>15.2</v>
      </c>
      <c r="Z8" s="72">
        <v>12.1</v>
      </c>
      <c r="AA8" s="72">
        <v>6</v>
      </c>
      <c r="AB8" s="72">
        <v>17.7</v>
      </c>
      <c r="AC8" s="72">
        <v>21</v>
      </c>
      <c r="AD8" s="72">
        <v>124.7</v>
      </c>
      <c r="AE8" s="72">
        <v>135.6</v>
      </c>
      <c r="AF8" s="72">
        <v>176.5</v>
      </c>
      <c r="AG8" s="72">
        <v>231.4</v>
      </c>
      <c r="AH8" s="72">
        <v>151.19999999999999</v>
      </c>
      <c r="AI8" s="69">
        <v>275.39999999999998</v>
      </c>
      <c r="AJ8" s="72">
        <v>93.9</v>
      </c>
      <c r="AK8" s="72">
        <v>93.2</v>
      </c>
      <c r="AL8" s="72">
        <v>92</v>
      </c>
      <c r="AM8" s="72">
        <v>88.1</v>
      </c>
      <c r="AN8" s="72">
        <v>84.1</v>
      </c>
      <c r="AO8" s="72">
        <v>21.4</v>
      </c>
      <c r="AP8" s="72">
        <v>24.8</v>
      </c>
      <c r="AQ8" s="72">
        <v>20.3</v>
      </c>
      <c r="AR8" s="72">
        <v>20.2</v>
      </c>
      <c r="AS8" s="72">
        <v>19.8</v>
      </c>
      <c r="AT8" s="69">
        <v>13.3</v>
      </c>
      <c r="AU8" s="73">
        <v>8042</v>
      </c>
      <c r="AV8" s="73">
        <v>8238</v>
      </c>
      <c r="AW8" s="73">
        <v>6988</v>
      </c>
      <c r="AX8" s="73">
        <v>4315</v>
      </c>
      <c r="AY8" s="73">
        <v>3025</v>
      </c>
      <c r="AZ8" s="73">
        <v>479</v>
      </c>
      <c r="BA8" s="73">
        <v>364</v>
      </c>
      <c r="BB8" s="73">
        <v>270</v>
      </c>
      <c r="BC8" s="73">
        <v>245</v>
      </c>
      <c r="BD8" s="73">
        <v>196</v>
      </c>
      <c r="BE8" s="73">
        <v>140</v>
      </c>
      <c r="BF8" s="72">
        <v>-1</v>
      </c>
      <c r="BG8" s="72">
        <v>-17.7</v>
      </c>
      <c r="BH8" s="72">
        <v>-2.4</v>
      </c>
      <c r="BI8" s="72">
        <v>-20.8</v>
      </c>
      <c r="BJ8" s="72">
        <v>-89.7</v>
      </c>
      <c r="BK8" s="72">
        <v>31.4</v>
      </c>
      <c r="BL8" s="72">
        <v>34</v>
      </c>
      <c r="BM8" s="72">
        <v>31.1</v>
      </c>
      <c r="BN8" s="72">
        <v>31.8</v>
      </c>
      <c r="BO8" s="72">
        <v>22.6</v>
      </c>
      <c r="BP8" s="69">
        <v>45.2</v>
      </c>
      <c r="BQ8" s="73">
        <v>128</v>
      </c>
      <c r="BR8" s="73">
        <v>-3170</v>
      </c>
      <c r="BS8" s="73">
        <v>-178</v>
      </c>
      <c r="BT8" s="74">
        <v>-2798</v>
      </c>
      <c r="BU8" s="74">
        <v>-11969</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69</v>
      </c>
      <c r="CN8" s="71">
        <v>21000</v>
      </c>
      <c r="CO8" s="72" t="s">
        <v>118</v>
      </c>
      <c r="CP8" s="72" t="s">
        <v>118</v>
      </c>
      <c r="CQ8" s="72" t="s">
        <v>118</v>
      </c>
      <c r="CR8" s="72" t="s">
        <v>118</v>
      </c>
      <c r="CS8" s="72" t="s">
        <v>118</v>
      </c>
      <c r="CT8" s="72" t="s">
        <v>118</v>
      </c>
      <c r="CU8" s="72" t="s">
        <v>118</v>
      </c>
      <c r="CV8" s="72" t="s">
        <v>118</v>
      </c>
      <c r="CW8" s="72" t="s">
        <v>118</v>
      </c>
      <c r="CX8" s="72" t="s">
        <v>118</v>
      </c>
      <c r="CY8" s="69" t="s">
        <v>118</v>
      </c>
      <c r="CZ8" s="72">
        <v>4491.3</v>
      </c>
      <c r="DA8" s="72">
        <v>2560</v>
      </c>
      <c r="DB8" s="72">
        <v>1416.7</v>
      </c>
      <c r="DC8" s="72">
        <v>1116.8</v>
      </c>
      <c r="DD8" s="72">
        <v>876.8</v>
      </c>
      <c r="DE8" s="72">
        <v>425</v>
      </c>
      <c r="DF8" s="72">
        <v>329.2</v>
      </c>
      <c r="DG8" s="72">
        <v>249.7</v>
      </c>
      <c r="DH8" s="72">
        <v>279.60000000000002</v>
      </c>
      <c r="DI8" s="72">
        <v>236.7</v>
      </c>
      <c r="DJ8" s="69">
        <v>122.6</v>
      </c>
      <c r="DK8" s="72">
        <v>29.5</v>
      </c>
      <c r="DL8" s="72">
        <v>29.8</v>
      </c>
      <c r="DM8" s="72">
        <v>28.5</v>
      </c>
      <c r="DN8" s="72">
        <v>25.2</v>
      </c>
      <c r="DO8" s="72">
        <v>22</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2018-03-20T02:09:39Z</cp:lastPrinted>
  <dcterms:created xsi:type="dcterms:W3CDTF">2018-02-09T01:44:46Z</dcterms:created>
  <dcterms:modified xsi:type="dcterms:W3CDTF">2018-03-20T02:09:39Z</dcterms:modified>
  <cp:category/>
</cp:coreProperties>
</file>