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A51" i="4"/>
  <c r="MI76" i="4"/>
  <c r="HJ51" i="4"/>
  <c r="MA30" i="4"/>
  <c r="IT76" i="4"/>
  <c r="CS51" i="4"/>
  <c r="HJ30" i="4"/>
  <c r="CS30" i="4"/>
  <c r="C11" i="5"/>
  <c r="D11" i="5"/>
  <c r="E11" i="5"/>
  <c r="B11" i="5"/>
  <c r="BK76" i="4" l="1"/>
  <c r="LH51" i="4"/>
  <c r="BZ51" i="4"/>
  <c r="LT76" i="4"/>
  <c r="GQ51" i="4"/>
  <c r="LH30" i="4"/>
  <c r="IE76" i="4"/>
  <c r="GQ30" i="4"/>
  <c r="BZ30" i="4"/>
  <c r="HP76" i="4"/>
  <c r="BG51" i="4"/>
  <c r="BG30" i="4"/>
  <c r="KO30" i="4"/>
  <c r="FX30" i="4"/>
  <c r="AV76" i="4"/>
  <c r="KO51" i="4"/>
  <c r="LE76" i="4"/>
  <c r="FX51" i="4"/>
  <c r="KP76" i="4"/>
  <c r="HA76" i="4"/>
  <c r="AN51" i="4"/>
  <c r="FE30" i="4"/>
  <c r="JV51" i="4"/>
  <c r="AN30" i="4"/>
  <c r="AG76" i="4"/>
  <c r="FE51" i="4"/>
  <c r="JV30" i="4"/>
  <c r="R76" i="4"/>
  <c r="JC51" i="4"/>
  <c r="KA76" i="4"/>
  <c r="EL51" i="4"/>
  <c r="JC30" i="4"/>
  <c r="U30" i="4"/>
  <c r="GL76" i="4"/>
  <c r="U51" i="4"/>
  <c r="EL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<sst xmlns="http://schemas.openxmlformats.org/spreadsheetml/2006/main" count="287" uniqueCount="135">
  <si>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</si>
  <si>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</si>
  <si>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</si>
  <si>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</si>
  <si>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</si>
  <si>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</si>
  <si>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</si>
  <si>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</si>
  <si>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</si>
  <si>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</si>
  <si>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</si>
  <si>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</si>
  <si>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</si>
  <si>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</si>
  <si>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</si>
  <si>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</si>
  <si>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</si>
  <si>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</si>
  <si>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</si>
  <si>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</si>
  <si>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</si>
  <si>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</si>
  <si>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</si>
  <si>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</si>
  <si>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</si>
  <si>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</si>
  <si>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</si>
  <si>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</si>
  <si>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</si>
  <si>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</si>
  <si>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</si>
  <si>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</si>
  <si>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</si>
  <si>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</si>
  <si>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</si>
  <si>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</si>
  <si>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</si>
  <si>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</si>
  <si>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</si>
  <si>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</si>
  <si>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</si>
  <si>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</si>
  <si>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</si>
  <si>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</si>
  <si>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</si>
  <si>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</si>
  <si>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</si>
  <si>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</si>
  <si>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</si>
  <si>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</si>
  <si>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</si>
  <si>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</si>
  <si>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</si>
  <si>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</si>
  <si>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</si>
  <si>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</si>
  <si>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</si>
  <si>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</si>
  <si>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</si>
  <si>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</si>
  <si>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</si>
  <si>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</si>
  <si>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</si>
  <si>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</si>
  <si>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</si>
  <si>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</si>
  <si>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</si>
  <si>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</si>
  <si>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</si>
  <si>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</si>
  <si>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</si>
  <si>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</si>
  <si>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</si>
  <si>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</si>
  <si>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</si>
  <si>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</si>
  <si>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</si>
  <si>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</si>
  <si>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</si>
  <si>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</si>
  <si>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</si>
  <si>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</si>
  <si>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</si>
  <si>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</si>
  <si>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</si>
  <si>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</si>
  <si>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</si>
  <si>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</si>
  <si>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</si>
  <si>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</si>
  <si>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</si>
  <si>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</si>
  <si>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</si>
  <si>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</si>
  <si>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</si>
  <si>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</si>
  <si>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</si>
  <si>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</si>
  <si>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</si>
  <si>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</si>
  <si>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</si>
  <si>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</si>
  <si>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</si>
  <si>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</si>
  <si>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</si>
  <si>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</si>
  <si>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</si>
  <si>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</si>
  <si>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</si>
  <si>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</si>
  <si>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</si>
  <si>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</si>
  <si>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</si>
  <si>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埼玉県　久喜市</t>
  </si>
  <si>
    <t>久喜市営駐車場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</si>
  <si>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</si>
  <si>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</si>
  <si>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</si>
  <si>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</si>
  <si>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</si>
  <si>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</si>
  <si>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</si>
  <si>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</si>
  <si>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</si>
  <si>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</si>
  <si>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</si>
  <si>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</si>
  <si>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</si>
  <si>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</si>
  <si>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</si>
  <si>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</si>
  <si>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⑥有形固定資産減価償却率について、当施設については地方公営企業法非適用事業であるため指標は算出されません。⑦敷地の地価については、久喜駅に近く利便性の高い場所でもあり48,490千円となっております。⑧設備投資見込額については、平成27年度に大規模な設備更新を行ったことから、今後10年間の小規模な修繕料を見込み額として1,000千円としております。⑨累積欠損金比率について、当施設については地方公営企業法非適用事業であるため指標は算出されません。⑩企業債残高対料金収入比率について、当施設は企業債残高が無いため指標は算出されません。</t>
    <rPh sb="1" eb="3">
      <t>ユウケイ</t>
    </rPh>
    <rPh sb="3" eb="5">
      <t>コテイ</t>
    </rPh>
    <rPh sb="5" eb="7">
      <t>シサン</t>
    </rPh>
    <rPh sb="7" eb="9">
      <t>ゲンカ</t>
    </rPh>
    <rPh sb="9" eb="11">
      <t>ショウキャク</t>
    </rPh>
    <rPh sb="11" eb="12">
      <t>リツ</t>
    </rPh>
    <rPh sb="17" eb="18">
      <t>トウ</t>
    </rPh>
    <rPh sb="18" eb="20">
      <t>シセツ</t>
    </rPh>
    <rPh sb="25" eb="27">
      <t>チホウ</t>
    </rPh>
    <rPh sb="27" eb="29">
      <t>コウエイ</t>
    </rPh>
    <rPh sb="29" eb="31">
      <t>キギョウ</t>
    </rPh>
    <rPh sb="31" eb="32">
      <t>ホウ</t>
    </rPh>
    <rPh sb="32" eb="33">
      <t>ヒ</t>
    </rPh>
    <rPh sb="33" eb="35">
      <t>テキヨウ</t>
    </rPh>
    <rPh sb="35" eb="37">
      <t>ジギョウ</t>
    </rPh>
    <rPh sb="42" eb="44">
      <t>シヒョウ</t>
    </rPh>
    <rPh sb="45" eb="47">
      <t>サンシュツ</t>
    </rPh>
    <rPh sb="54" eb="56">
      <t>シキチ</t>
    </rPh>
    <rPh sb="65" eb="68">
      <t>クキエキ</t>
    </rPh>
    <rPh sb="69" eb="70">
      <t>チカ</t>
    </rPh>
    <rPh sb="71" eb="74">
      <t>リベンセイ</t>
    </rPh>
    <rPh sb="75" eb="76">
      <t>タカ</t>
    </rPh>
    <rPh sb="77" eb="79">
      <t>バショ</t>
    </rPh>
    <rPh sb="89" eb="90">
      <t>セン</t>
    </rPh>
    <rPh sb="90" eb="91">
      <t>エン</t>
    </rPh>
    <rPh sb="101" eb="103">
      <t>セツビ</t>
    </rPh>
    <rPh sb="103" eb="105">
      <t>トウシ</t>
    </rPh>
    <rPh sb="105" eb="107">
      <t>ミコミ</t>
    </rPh>
    <rPh sb="107" eb="108">
      <t>ガク</t>
    </rPh>
    <rPh sb="114" eb="116">
      <t>ヘイセイ</t>
    </rPh>
    <rPh sb="118" eb="120">
      <t>ネンド</t>
    </rPh>
    <rPh sb="121" eb="124">
      <t>ダイキボ</t>
    </rPh>
    <rPh sb="125" eb="127">
      <t>セツビ</t>
    </rPh>
    <rPh sb="127" eb="129">
      <t>コウシン</t>
    </rPh>
    <rPh sb="130" eb="131">
      <t>オコナ</t>
    </rPh>
    <rPh sb="138" eb="140">
      <t>コンゴ</t>
    </rPh>
    <rPh sb="142" eb="144">
      <t>ネンカン</t>
    </rPh>
    <rPh sb="145" eb="148">
      <t>ショウキボ</t>
    </rPh>
    <rPh sb="149" eb="151">
      <t>シュウゼン</t>
    </rPh>
    <rPh sb="151" eb="152">
      <t>リョウ</t>
    </rPh>
    <rPh sb="153" eb="155">
      <t>ミコ</t>
    </rPh>
    <rPh sb="156" eb="157">
      <t>ガク</t>
    </rPh>
    <rPh sb="165" eb="166">
      <t>セン</t>
    </rPh>
    <rPh sb="166" eb="167">
      <t>エン</t>
    </rPh>
    <rPh sb="176" eb="178">
      <t>ルイセキ</t>
    </rPh>
    <rPh sb="178" eb="180">
      <t>ケッソン</t>
    </rPh>
    <rPh sb="180" eb="181">
      <t>キン</t>
    </rPh>
    <rPh sb="181" eb="183">
      <t>ヒリツ</t>
    </rPh>
    <rPh sb="188" eb="189">
      <t>トウ</t>
    </rPh>
    <rPh sb="189" eb="191">
      <t>シセツ</t>
    </rPh>
    <rPh sb="196" eb="198">
      <t>チホウ</t>
    </rPh>
    <rPh sb="198" eb="200">
      <t>コウエイ</t>
    </rPh>
    <rPh sb="200" eb="202">
      <t>キギョウ</t>
    </rPh>
    <rPh sb="202" eb="203">
      <t>ホウ</t>
    </rPh>
    <rPh sb="203" eb="204">
      <t>ヒ</t>
    </rPh>
    <rPh sb="204" eb="206">
      <t>テキヨウ</t>
    </rPh>
    <rPh sb="206" eb="208">
      <t>ジギョウ</t>
    </rPh>
    <rPh sb="213" eb="215">
      <t>シヒョウ</t>
    </rPh>
    <rPh sb="216" eb="218">
      <t>サンシュツ</t>
    </rPh>
    <rPh sb="225" eb="227">
      <t>キギョウ</t>
    </rPh>
    <phoneticPr fontId="6"/>
  </si>
  <si>
    <t>⑪稼働率について、当施設については類似施設平均を上回っており、駐車場施設としての需要は大きいと判断されます。当施設は、駅前商店街の利用客用に政策的に設置しているものであり、短時間（30分～2時間）での駐車場利用が多いことから稼働率も高くなっていると考えられます。
なお、施設の規模を拡大することは、駅前という駐車場の位置の関係もあり土地の確保等困難であることから、考えておりません。</t>
    <rPh sb="1" eb="3">
      <t>カドウ</t>
    </rPh>
    <rPh sb="3" eb="4">
      <t>リツ</t>
    </rPh>
    <rPh sb="9" eb="10">
      <t>トウ</t>
    </rPh>
    <rPh sb="10" eb="12">
      <t>シセツ</t>
    </rPh>
    <rPh sb="17" eb="19">
      <t>ルイジ</t>
    </rPh>
    <rPh sb="19" eb="21">
      <t>シセツ</t>
    </rPh>
    <rPh sb="21" eb="23">
      <t>ヘイキン</t>
    </rPh>
    <rPh sb="24" eb="26">
      <t>ウワマワ</t>
    </rPh>
    <rPh sb="31" eb="34">
      <t>チュウシャジョウ</t>
    </rPh>
    <rPh sb="34" eb="36">
      <t>シセツ</t>
    </rPh>
    <rPh sb="40" eb="42">
      <t>ジュヨウ</t>
    </rPh>
    <rPh sb="43" eb="44">
      <t>オオ</t>
    </rPh>
    <rPh sb="47" eb="49">
      <t>ハンダン</t>
    </rPh>
    <rPh sb="54" eb="55">
      <t>トウ</t>
    </rPh>
    <rPh sb="55" eb="57">
      <t>シセツ</t>
    </rPh>
    <rPh sb="59" eb="61">
      <t>エキマエ</t>
    </rPh>
    <rPh sb="61" eb="64">
      <t>ショウテンガイ</t>
    </rPh>
    <rPh sb="65" eb="67">
      <t>リヨウ</t>
    </rPh>
    <rPh sb="67" eb="69">
      <t>キャクヨウ</t>
    </rPh>
    <rPh sb="70" eb="73">
      <t>セイサクテキ</t>
    </rPh>
    <rPh sb="74" eb="76">
      <t>セッチ</t>
    </rPh>
    <rPh sb="86" eb="89">
      <t>タンジカン</t>
    </rPh>
    <rPh sb="92" eb="93">
      <t>フン</t>
    </rPh>
    <rPh sb="95" eb="97">
      <t>ジカン</t>
    </rPh>
    <rPh sb="100" eb="103">
      <t>チュウシャジョウ</t>
    </rPh>
    <rPh sb="103" eb="105">
      <t>リヨウ</t>
    </rPh>
    <rPh sb="106" eb="107">
      <t>オオ</t>
    </rPh>
    <rPh sb="112" eb="114">
      <t>カドウ</t>
    </rPh>
    <rPh sb="114" eb="115">
      <t>リツ</t>
    </rPh>
    <rPh sb="116" eb="117">
      <t>タカ</t>
    </rPh>
    <rPh sb="124" eb="125">
      <t>カンガ</t>
    </rPh>
    <rPh sb="135" eb="137">
      <t>シセツ</t>
    </rPh>
    <rPh sb="138" eb="140">
      <t>キボ</t>
    </rPh>
    <rPh sb="141" eb="143">
      <t>カクダイ</t>
    </rPh>
    <rPh sb="149" eb="151">
      <t>エキマエ</t>
    </rPh>
    <rPh sb="154" eb="157">
      <t>チュウシャジョウ</t>
    </rPh>
    <rPh sb="158" eb="160">
      <t>イチ</t>
    </rPh>
    <rPh sb="161" eb="163">
      <t>カンケイ</t>
    </rPh>
    <rPh sb="166" eb="168">
      <t>トチ</t>
    </rPh>
    <rPh sb="169" eb="172">
      <t>カクホトウ</t>
    </rPh>
    <rPh sb="172" eb="174">
      <t>コンナン</t>
    </rPh>
    <rPh sb="182" eb="183">
      <t>カンガ</t>
    </rPh>
    <phoneticPr fontId="6"/>
  </si>
  <si>
    <t>当施設については、自動車を利用する市民や、駐車場の確保が難しい駅前商店街の利便性向上を図るため、設置されたものであります。
収益等の状況については、大規模な設備更新を行った平成27年度以外は安定した数値となっており、利用の状況として稼働率も高い水準にあることから適正な運用が図られているものと考えられます。
また、現状として、短時間での利用者が多いこと、市営駐車場サービス券の売り上げが伸びていることから、設置の目的である駅前商店街の振興に寄与しているものと考えられます。※市営駐車場サービス券とは、駅前の登録商店が購入可能な当施設の2時間無料券で、一定額以上の買い物をした利用客に対して商店が交付するものです。</t>
    <rPh sb="0" eb="1">
      <t>トウ</t>
    </rPh>
    <rPh sb="1" eb="3">
      <t>シセツ</t>
    </rPh>
    <rPh sb="9" eb="12">
      <t>ジドウシャ</t>
    </rPh>
    <rPh sb="13" eb="15">
      <t>リヨウ</t>
    </rPh>
    <rPh sb="17" eb="19">
      <t>シミン</t>
    </rPh>
    <rPh sb="21" eb="24">
      <t>チュウシャジョウ</t>
    </rPh>
    <rPh sb="25" eb="27">
      <t>カクホ</t>
    </rPh>
    <rPh sb="28" eb="29">
      <t>ムズカ</t>
    </rPh>
    <rPh sb="31" eb="33">
      <t>エキマエ</t>
    </rPh>
    <rPh sb="33" eb="36">
      <t>ショウテンガイ</t>
    </rPh>
    <rPh sb="37" eb="40">
      <t>リベンセイ</t>
    </rPh>
    <rPh sb="40" eb="42">
      <t>コウジョウ</t>
    </rPh>
    <rPh sb="43" eb="44">
      <t>ハカ</t>
    </rPh>
    <rPh sb="48" eb="50">
      <t>セッチ</t>
    </rPh>
    <rPh sb="62" eb="65">
      <t>シュウエキトウ</t>
    </rPh>
    <rPh sb="66" eb="68">
      <t>ジョウキョウ</t>
    </rPh>
    <rPh sb="74" eb="77">
      <t>ダイキボ</t>
    </rPh>
    <rPh sb="78" eb="80">
      <t>セツビ</t>
    </rPh>
    <rPh sb="80" eb="82">
      <t>コウシン</t>
    </rPh>
    <rPh sb="83" eb="84">
      <t>オコナ</t>
    </rPh>
    <rPh sb="86" eb="88">
      <t>ヘイセイ</t>
    </rPh>
    <rPh sb="90" eb="91">
      <t>ネン</t>
    </rPh>
    <rPh sb="91" eb="92">
      <t>ド</t>
    </rPh>
    <rPh sb="92" eb="94">
      <t>イガイ</t>
    </rPh>
    <rPh sb="95" eb="97">
      <t>アンテイ</t>
    </rPh>
    <rPh sb="99" eb="101">
      <t>スウチ</t>
    </rPh>
    <rPh sb="108" eb="110">
      <t>リヨウ</t>
    </rPh>
    <rPh sb="111" eb="113">
      <t>ジョウキョウ</t>
    </rPh>
    <rPh sb="116" eb="118">
      <t>カドウ</t>
    </rPh>
    <rPh sb="118" eb="119">
      <t>リツ</t>
    </rPh>
    <rPh sb="120" eb="121">
      <t>タカ</t>
    </rPh>
    <rPh sb="122" eb="124">
      <t>スイジュン</t>
    </rPh>
    <rPh sb="131" eb="133">
      <t>テキセイ</t>
    </rPh>
    <rPh sb="134" eb="136">
      <t>ウンヨウ</t>
    </rPh>
    <rPh sb="137" eb="138">
      <t>ハカ</t>
    </rPh>
    <rPh sb="146" eb="147">
      <t>カンガ</t>
    </rPh>
    <rPh sb="157" eb="159">
      <t>ゲンジョウ</t>
    </rPh>
    <rPh sb="163" eb="166">
      <t>タンジカン</t>
    </rPh>
    <rPh sb="172" eb="173">
      <t>オオ</t>
    </rPh>
    <rPh sb="177" eb="179">
      <t>シエイ</t>
    </rPh>
    <rPh sb="179" eb="181">
      <t>チュウシャ</t>
    </rPh>
    <rPh sb="181" eb="182">
      <t>ジョウ</t>
    </rPh>
    <rPh sb="186" eb="187">
      <t>ケン</t>
    </rPh>
    <rPh sb="188" eb="189">
      <t>ウ</t>
    </rPh>
    <rPh sb="190" eb="191">
      <t>ア</t>
    </rPh>
    <rPh sb="193" eb="194">
      <t>ノ</t>
    </rPh>
    <rPh sb="203" eb="205">
      <t>セッチ</t>
    </rPh>
    <rPh sb="206" eb="208">
      <t>モクテキ</t>
    </rPh>
    <rPh sb="211" eb="213">
      <t>エキマエ</t>
    </rPh>
    <rPh sb="213" eb="216">
      <t>ショウテンガイ</t>
    </rPh>
    <rPh sb="217" eb="219">
      <t>シンコウ</t>
    </rPh>
    <rPh sb="220" eb="222">
      <t>キヨ</t>
    </rPh>
    <rPh sb="229" eb="230">
      <t>カンガ</t>
    </rPh>
    <rPh sb="237" eb="239">
      <t>シエイ</t>
    </rPh>
    <rPh sb="239" eb="241">
      <t>チュウシャ</t>
    </rPh>
    <rPh sb="241" eb="242">
      <t>ジョウ</t>
    </rPh>
    <rPh sb="246" eb="247">
      <t>ケン</t>
    </rPh>
    <rPh sb="250" eb="252">
      <t>エキマエ</t>
    </rPh>
    <rPh sb="253" eb="255">
      <t>トウロク</t>
    </rPh>
    <rPh sb="255" eb="257">
      <t>ショウテン</t>
    </rPh>
    <rPh sb="258" eb="260">
      <t>コウニュウ</t>
    </rPh>
    <rPh sb="260" eb="262">
      <t>カノウ</t>
    </rPh>
    <rPh sb="263" eb="264">
      <t>トウ</t>
    </rPh>
    <rPh sb="264" eb="266">
      <t>シセツ</t>
    </rPh>
    <rPh sb="268" eb="270">
      <t>ジカン</t>
    </rPh>
    <rPh sb="270" eb="272">
      <t>ムリョウ</t>
    </rPh>
    <rPh sb="272" eb="273">
      <t>ケン</t>
    </rPh>
    <rPh sb="275" eb="277">
      <t>イッテイ</t>
    </rPh>
    <rPh sb="277" eb="278">
      <t>ガク</t>
    </rPh>
    <rPh sb="278" eb="280">
      <t>イジョウ</t>
    </rPh>
    <rPh sb="281" eb="282">
      <t>カ</t>
    </rPh>
    <rPh sb="283" eb="284">
      <t>モノ</t>
    </rPh>
    <rPh sb="287" eb="290">
      <t>リヨウキャク</t>
    </rPh>
    <rPh sb="291" eb="292">
      <t>タイ</t>
    </rPh>
    <rPh sb="294" eb="296">
      <t>ショウテン</t>
    </rPh>
    <rPh sb="297" eb="299">
      <t>コウフ</t>
    </rPh>
    <phoneticPr fontId="6"/>
  </si>
  <si>
    <t>①収益的収支比率については、１００％を超えており健全性は確保されていると考えられます。②他会計補助金比率③駐車台数一台当たりの他会計補助金額については、平成27年度のみ、老朽化した市営駐車場の設備機器を更新したことで発生していますが、その他の年度では発生しておらず、概ね独立採算による運営となっております。④売上高GOP比率とは、施設の営業に関する収益性を表す指標ですが、当施設については、設備機器を更新した平成27年度以外は類似施設平均に近い値となっており、平均的・安定的な収益性があると判断できます。⑤EBITDAとは、純利益から減価償却費などの影響を排除した指標であり、当施設については類似施設平均以下となっていますが、設備機器を更新した平成27年度以外は、4,500千円以上で増加傾向にあることから収益性があるものと判断できます。</t>
    <rPh sb="1" eb="4">
      <t>シュウエキテキ</t>
    </rPh>
    <rPh sb="4" eb="6">
      <t>シュウシ</t>
    </rPh>
    <rPh sb="6" eb="8">
      <t>ヒリツ</t>
    </rPh>
    <rPh sb="19" eb="20">
      <t>コ</t>
    </rPh>
    <rPh sb="24" eb="27">
      <t>ケンゼンセイ</t>
    </rPh>
    <rPh sb="28" eb="30">
      <t>カクホ</t>
    </rPh>
    <rPh sb="36" eb="37">
      <t>カンガ</t>
    </rPh>
    <rPh sb="44" eb="45">
      <t>タ</t>
    </rPh>
    <rPh sb="45" eb="47">
      <t>カイケイ</t>
    </rPh>
    <rPh sb="47" eb="49">
      <t>ホジョ</t>
    </rPh>
    <rPh sb="49" eb="50">
      <t>キン</t>
    </rPh>
    <rPh sb="50" eb="52">
      <t>ヒリツ</t>
    </rPh>
    <rPh sb="53" eb="55">
      <t>チュウシャ</t>
    </rPh>
    <rPh sb="55" eb="57">
      <t>ダイスウ</t>
    </rPh>
    <rPh sb="57" eb="59">
      <t>１ダイ</t>
    </rPh>
    <rPh sb="59" eb="60">
      <t>ア</t>
    </rPh>
    <rPh sb="63" eb="64">
      <t>タ</t>
    </rPh>
    <rPh sb="64" eb="66">
      <t>カイケイ</t>
    </rPh>
    <rPh sb="66" eb="68">
      <t>ホジョ</t>
    </rPh>
    <rPh sb="68" eb="70">
      <t>キンガク</t>
    </rPh>
    <rPh sb="76" eb="78">
      <t>ヘイセイ</t>
    </rPh>
    <rPh sb="80" eb="81">
      <t>ネン</t>
    </rPh>
    <rPh sb="81" eb="82">
      <t>ド</t>
    </rPh>
    <rPh sb="85" eb="88">
      <t>ロウキュウカ</t>
    </rPh>
    <rPh sb="90" eb="92">
      <t>シエイ</t>
    </rPh>
    <rPh sb="92" eb="95">
      <t>チュウシャジョウ</t>
    </rPh>
    <rPh sb="96" eb="98">
      <t>セツビ</t>
    </rPh>
    <rPh sb="98" eb="100">
      <t>キキ</t>
    </rPh>
    <rPh sb="101" eb="103">
      <t>コウシン</t>
    </rPh>
    <rPh sb="108" eb="110">
      <t>ハッセイ</t>
    </rPh>
    <rPh sb="119" eb="120">
      <t>タ</t>
    </rPh>
    <rPh sb="121" eb="123">
      <t>ネンド</t>
    </rPh>
    <rPh sb="125" eb="127">
      <t>ハッセイ</t>
    </rPh>
    <rPh sb="133" eb="134">
      <t>オオム</t>
    </rPh>
    <rPh sb="135" eb="137">
      <t>ドクリツ</t>
    </rPh>
    <rPh sb="137" eb="139">
      <t>サイサン</t>
    </rPh>
    <rPh sb="142" eb="144">
      <t>ウンエイ</t>
    </rPh>
    <rPh sb="154" eb="156">
      <t>ウリアゲ</t>
    </rPh>
    <rPh sb="156" eb="157">
      <t>ダカ</t>
    </rPh>
    <rPh sb="160" eb="162">
      <t>ヒリツ</t>
    </rPh>
    <rPh sb="165" eb="167">
      <t>シセツ</t>
    </rPh>
    <rPh sb="168" eb="170">
      <t>エイギョウ</t>
    </rPh>
    <rPh sb="171" eb="172">
      <t>カン</t>
    </rPh>
    <rPh sb="174" eb="177">
      <t>シュウエキセイ</t>
    </rPh>
    <rPh sb="178" eb="179">
      <t>アラワ</t>
    </rPh>
    <rPh sb="180" eb="182">
      <t>シヒョウ</t>
    </rPh>
    <rPh sb="186" eb="187">
      <t>トウ</t>
    </rPh>
    <rPh sb="187" eb="189">
      <t>シセツ</t>
    </rPh>
    <rPh sb="195" eb="197">
      <t>セツビ</t>
    </rPh>
    <rPh sb="197" eb="199">
      <t>キキ</t>
    </rPh>
    <rPh sb="200" eb="202">
      <t>コウシン</t>
    </rPh>
    <rPh sb="204" eb="206">
      <t>ヘイセイ</t>
    </rPh>
    <rPh sb="208" eb="209">
      <t>ネン</t>
    </rPh>
    <rPh sb="209" eb="210">
      <t>ド</t>
    </rPh>
    <rPh sb="210" eb="212">
      <t>イガイ</t>
    </rPh>
    <rPh sb="213" eb="215">
      <t>ルイジ</t>
    </rPh>
    <rPh sb="215" eb="217">
      <t>シセツ</t>
    </rPh>
    <rPh sb="230" eb="233">
      <t>ヘイキンテキ</t>
    </rPh>
    <rPh sb="234" eb="237">
      <t>アンテイテキ</t>
    </rPh>
    <rPh sb="238" eb="241">
      <t>シュウエキセイ</t>
    </rPh>
    <rPh sb="245" eb="247">
      <t>ハンダン</t>
    </rPh>
    <rPh sb="262" eb="265">
      <t>ジュンリエキ</t>
    </rPh>
    <rPh sb="267" eb="269">
      <t>ゲンカ</t>
    </rPh>
    <rPh sb="269" eb="271">
      <t>ショウキャク</t>
    </rPh>
    <rPh sb="271" eb="272">
      <t>ヒ</t>
    </rPh>
    <rPh sb="275" eb="277">
      <t>エイキョウ</t>
    </rPh>
    <rPh sb="278" eb="280">
      <t>ハイジョ</t>
    </rPh>
    <rPh sb="282" eb="284">
      <t>シヒョウ</t>
    </rPh>
    <rPh sb="288" eb="289">
      <t>トウ</t>
    </rPh>
    <rPh sb="289" eb="291">
      <t>シセツ</t>
    </rPh>
    <rPh sb="296" eb="298">
      <t>ルイジ</t>
    </rPh>
    <rPh sb="298" eb="300">
      <t>シセツ</t>
    </rPh>
    <rPh sb="300" eb="302">
      <t>ヘイキン</t>
    </rPh>
    <rPh sb="302" eb="304">
      <t>イカ</t>
    </rPh>
    <rPh sb="313" eb="315">
      <t>セツビ</t>
    </rPh>
    <rPh sb="315" eb="317">
      <t>キキ</t>
    </rPh>
    <rPh sb="318" eb="320">
      <t>コウシン</t>
    </rPh>
    <rPh sb="322" eb="324">
      <t>ヘイセイ</t>
    </rPh>
    <rPh sb="326" eb="327">
      <t>ネン</t>
    </rPh>
    <rPh sb="327" eb="328">
      <t>ド</t>
    </rPh>
    <rPh sb="328" eb="330">
      <t>イガイ</t>
    </rPh>
    <rPh sb="337" eb="338">
      <t>セン</t>
    </rPh>
    <rPh sb="338" eb="339">
      <t>エン</t>
    </rPh>
    <rPh sb="339" eb="341">
      <t>イジョウ</t>
    </rPh>
    <rPh sb="342" eb="344">
      <t>ゾウカ</t>
    </rPh>
    <rPh sb="344" eb="346">
      <t>ケイコウ</t>
    </rPh>
    <rPh sb="353" eb="356">
      <t>シュウエキセイ</t>
    </rPh>
    <rPh sb="362" eb="364">
      <t>ハンダン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</si>
</sst>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238</c:v>
                </c:pt>
                <c:pt idx="1">
                  <c:v>275</c:v>
                </c:pt>
                <c:pt idx="2">
                  <c:v>273.5</c:v>
                </c:pt>
                <c:pt idx="3">
                  <c:v>100</c:v>
                </c:pt>
                <c:pt idx="4">
                  <c:v>297.89999999999998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7168896"/>
        <c:axId val="871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7168896"/>
        <c:axId val="87179264"/>
      </c:lineChart>
      <c:dateAx>
        <c:axId val="87168896"/>
        <c:scaling>
          <c:orientation val="minMax"/>
        </c:scaling>
        <c:delete val="1"/>
        <c:axPos val="b"/>
        <c:numFmt formatCode="ge" sourceLinked="1"/>
        <c:majorTickMark val="none"/>
        <c:minorTickMark val="none"/>
        <c:tickLblPos val="none"/>
        <c:crossAx val="87179264"/>
        <c:crosses val="autoZero"/>
        <c:auto val="1"/>
        <c:lblOffset val="100"/>
        <c:baseTimeUnit val="years"/>
      </c:dateAx>
      <c:valAx>
        <c:axId val="8717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6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3329280"/>
        <c:axId val="933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3329280"/>
        <c:axId val="93339648"/>
      </c:lineChart>
      <c:dateAx>
        <c:axId val="93329280"/>
        <c:scaling>
          <c:orientation val="minMax"/>
        </c:scaling>
        <c:delete val="1"/>
        <c:axPos val="b"/>
        <c:numFmt formatCode="ge" sourceLinked="1"/>
        <c:majorTickMark val="none"/>
        <c:minorTickMark val="none"/>
        <c:tickLblPos val="none"/>
        <c:crossAx val="93339648"/>
        <c:crosses val="autoZero"/>
        <c:auto val="1"/>
        <c:lblOffset val="100"/>
        <c:baseTimeUnit val="years"/>
      </c:dateAx>
      <c:valAx>
        <c:axId val="9333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2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3378048"/>
        <c:axId val="933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3378048"/>
        <c:axId val="93379968"/>
      </c:lineChart>
      <c:dateAx>
        <c:axId val="93378048"/>
        <c:scaling>
          <c:orientation val="minMax"/>
        </c:scaling>
        <c:delete val="1"/>
        <c:axPos val="b"/>
        <c:numFmt formatCode="ge" sourceLinked="1"/>
        <c:majorTickMark val="none"/>
        <c:minorTickMark val="none"/>
        <c:tickLblPos val="none"/>
        <c:crossAx val="93379968"/>
        <c:crosses val="autoZero"/>
        <c:auto val="1"/>
        <c:lblOffset val="100"/>
        <c:baseTimeUnit val="years"/>
      </c:dateAx>
      <c:valAx>
        <c:axId val="9337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8665600"/>
        <c:axId val="986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8665600"/>
        <c:axId val="98667520"/>
      </c:lineChart>
      <c:dateAx>
        <c:axId val="98665600"/>
        <c:scaling>
          <c:orientation val="minMax"/>
        </c:scaling>
        <c:delete val="1"/>
        <c:axPos val="b"/>
        <c:numFmt formatCode="ge" sourceLinked="1"/>
        <c:majorTickMark val="none"/>
        <c:minorTickMark val="none"/>
        <c:tickLblPos val="none"/>
        <c:crossAx val="98667520"/>
        <c:crosses val="autoZero"/>
        <c:auto val="1"/>
        <c:lblOffset val="100"/>
        <c:baseTimeUnit val="years"/>
      </c:dateAx>
      <c:valAx>
        <c:axId val="9866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66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18.899999999999999</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8781440"/>
        <c:axId val="987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8781440"/>
        <c:axId val="98795904"/>
      </c:lineChart>
      <c:dateAx>
        <c:axId val="98781440"/>
        <c:scaling>
          <c:orientation val="minMax"/>
        </c:scaling>
        <c:delete val="1"/>
        <c:axPos val="b"/>
        <c:numFmt formatCode="ge" sourceLinked="1"/>
        <c:majorTickMark val="none"/>
        <c:minorTickMark val="none"/>
        <c:tickLblPos val="none"/>
        <c:crossAx val="98795904"/>
        <c:crosses val="autoZero"/>
        <c:auto val="1"/>
        <c:lblOffset val="100"/>
        <c:baseTimeUnit val="years"/>
      </c:dateAx>
      <c:valAx>
        <c:axId val="9879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60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8826496"/>
        <c:axId val="988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8826496"/>
        <c:axId val="98898304"/>
      </c:lineChart>
      <c:dateAx>
        <c:axId val="98826496"/>
        <c:scaling>
          <c:orientation val="minMax"/>
        </c:scaling>
        <c:delete val="1"/>
        <c:axPos val="b"/>
        <c:numFmt formatCode="ge" sourceLinked="1"/>
        <c:majorTickMark val="none"/>
        <c:minorTickMark val="none"/>
        <c:tickLblPos val="none"/>
        <c:crossAx val="98898304"/>
        <c:crosses val="autoZero"/>
        <c:auto val="1"/>
        <c:lblOffset val="100"/>
        <c:baseTimeUnit val="years"/>
      </c:dateAx>
      <c:valAx>
        <c:axId val="98898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8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400</c:v>
                </c:pt>
                <c:pt idx="1">
                  <c:v>383.3</c:v>
                </c:pt>
                <c:pt idx="2">
                  <c:v>461.1</c:v>
                </c:pt>
                <c:pt idx="3">
                  <c:v>483.3</c:v>
                </c:pt>
                <c:pt idx="4">
                  <c:v>522.20000000000005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8944896"/>
        <c:axId val="989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8944896"/>
        <c:axId val="98955264"/>
      </c:lineChart>
      <c:dateAx>
        <c:axId val="98944896"/>
        <c:scaling>
          <c:orientation val="minMax"/>
        </c:scaling>
        <c:delete val="1"/>
        <c:axPos val="b"/>
        <c:numFmt formatCode="ge" sourceLinked="1"/>
        <c:majorTickMark val="none"/>
        <c:minorTickMark val="none"/>
        <c:tickLblPos val="none"/>
        <c:crossAx val="98955264"/>
        <c:crosses val="autoZero"/>
        <c:auto val="1"/>
        <c:lblOffset val="100"/>
        <c:baseTimeUnit val="years"/>
      </c:dateAx>
      <c:valAx>
        <c:axId val="9895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4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58</c:v>
                </c:pt>
                <c:pt idx="1">
                  <c:v>63.6</c:v>
                </c:pt>
                <c:pt idx="2">
                  <c:v>63.4</c:v>
                </c:pt>
                <c:pt idx="3">
                  <c:v>-23.3</c:v>
                </c:pt>
                <c:pt idx="4">
                  <c:v>66.400000000000006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8989568"/>
        <c:axId val="989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8989568"/>
        <c:axId val="98991488"/>
      </c:lineChart>
      <c:dateAx>
        <c:axId val="98989568"/>
        <c:scaling>
          <c:orientation val="minMax"/>
        </c:scaling>
        <c:delete val="1"/>
        <c:axPos val="b"/>
        <c:numFmt formatCode="ge" sourceLinked="1"/>
        <c:majorTickMark val="none"/>
        <c:minorTickMark val="none"/>
        <c:tickLblPos val="none"/>
        <c:crossAx val="98991488"/>
        <c:crosses val="autoZero"/>
        <c:auto val="1"/>
        <c:lblOffset val="100"/>
        <c:baseTimeUnit val="years"/>
      </c:dateAx>
      <c:valAx>
        <c:axId val="9899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8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4506</c:v>
                </c:pt>
                <c:pt idx="1">
                  <c:v>4846</c:v>
                </c:pt>
                <c:pt idx="2">
                  <c:v>5099</c:v>
                </c:pt>
                <c:pt idx="3">
                  <c:v>-1903</c:v>
                </c:pt>
                <c:pt idx="4">
                  <c:v>5560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9103488"/>
        <c:axId val="991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9103488"/>
        <c:axId val="99105408"/>
      </c:lineChart>
      <c:dateAx>
        <c:axId val="99103488"/>
        <c:scaling>
          <c:orientation val="minMax"/>
        </c:scaling>
        <c:delete val="1"/>
        <c:axPos val="b"/>
        <c:numFmt formatCode="ge" sourceLinked="1"/>
        <c:majorTickMark val="none"/>
        <c:minorTickMark val="none"/>
        <c:tickLblPos val="none"/>
        <c:crossAx val="99105408"/>
        <c:crosses val="autoZero"/>
        <c:auto val="1"/>
        <c:lblOffset val="100"/>
        <c:baseTimeUnit val="years"/>
      </c:dateAx>
      <c:valAx>
        <c:axId val="9910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1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1" zoomScaleNormal="100" zoomScaleSheetLayoutView="70" workbookViewId="0">
      <selection activeCell="ND11" sqref="ND11:NR13"/>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埼玉県久喜市　久喜市営駐車場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443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t="str">
        <f>データ!R7</f>
        <v>-</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51" t="s">
        <v>134</v>
      </c>
      <c r="NE15" s="152"/>
      <c r="NF15" s="152"/>
      <c r="NG15" s="152"/>
      <c r="NH15" s="152"/>
      <c r="NI15" s="152"/>
      <c r="NJ15" s="152"/>
      <c r="NK15" s="152"/>
      <c r="NL15" s="152"/>
      <c r="NM15" s="152"/>
      <c r="NN15" s="152"/>
      <c r="NO15" s="152"/>
      <c r="NP15" s="152"/>
      <c r="NQ15" s="152"/>
      <c r="NR15" s="153"/>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51"/>
      <c r="NE16" s="152"/>
      <c r="NF16" s="152"/>
      <c r="NG16" s="152"/>
      <c r="NH16" s="152"/>
      <c r="NI16" s="152"/>
      <c r="NJ16" s="152"/>
      <c r="NK16" s="152"/>
      <c r="NL16" s="152"/>
      <c r="NM16" s="152"/>
      <c r="NN16" s="152"/>
      <c r="NO16" s="152"/>
      <c r="NP16" s="152"/>
      <c r="NQ16" s="152"/>
      <c r="NR16" s="153"/>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51"/>
      <c r="NE17" s="152"/>
      <c r="NF17" s="152"/>
      <c r="NG17" s="152"/>
      <c r="NH17" s="152"/>
      <c r="NI17" s="152"/>
      <c r="NJ17" s="152"/>
      <c r="NK17" s="152"/>
      <c r="NL17" s="152"/>
      <c r="NM17" s="152"/>
      <c r="NN17" s="152"/>
      <c r="NO17" s="152"/>
      <c r="NP17" s="152"/>
      <c r="NQ17" s="152"/>
      <c r="NR17" s="153"/>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51"/>
      <c r="NE18" s="152"/>
      <c r="NF18" s="152"/>
      <c r="NG18" s="152"/>
      <c r="NH18" s="152"/>
      <c r="NI18" s="152"/>
      <c r="NJ18" s="152"/>
      <c r="NK18" s="152"/>
      <c r="NL18" s="152"/>
      <c r="NM18" s="152"/>
      <c r="NN18" s="152"/>
      <c r="NO18" s="152"/>
      <c r="NP18" s="152"/>
      <c r="NQ18" s="152"/>
      <c r="NR18" s="153"/>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51"/>
      <c r="NE19" s="152"/>
      <c r="NF19" s="152"/>
      <c r="NG19" s="152"/>
      <c r="NH19" s="152"/>
      <c r="NI19" s="152"/>
      <c r="NJ19" s="152"/>
      <c r="NK19" s="152"/>
      <c r="NL19" s="152"/>
      <c r="NM19" s="152"/>
      <c r="NN19" s="152"/>
      <c r="NO19" s="152"/>
      <c r="NP19" s="152"/>
      <c r="NQ19" s="152"/>
      <c r="NR19" s="153"/>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51"/>
      <c r="NE20" s="152"/>
      <c r="NF20" s="152"/>
      <c r="NG20" s="152"/>
      <c r="NH20" s="152"/>
      <c r="NI20" s="152"/>
      <c r="NJ20" s="152"/>
      <c r="NK20" s="152"/>
      <c r="NL20" s="152"/>
      <c r="NM20" s="152"/>
      <c r="NN20" s="152"/>
      <c r="NO20" s="152"/>
      <c r="NP20" s="152"/>
      <c r="NQ20" s="152"/>
      <c r="NR20" s="153"/>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51"/>
      <c r="NE21" s="152"/>
      <c r="NF21" s="152"/>
      <c r="NG21" s="152"/>
      <c r="NH21" s="152"/>
      <c r="NI21" s="152"/>
      <c r="NJ21" s="152"/>
      <c r="NK21" s="152"/>
      <c r="NL21" s="152"/>
      <c r="NM21" s="152"/>
      <c r="NN21" s="152"/>
      <c r="NO21" s="152"/>
      <c r="NP21" s="152"/>
      <c r="NQ21" s="152"/>
      <c r="NR21" s="153"/>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51"/>
      <c r="NE22" s="152"/>
      <c r="NF22" s="152"/>
      <c r="NG22" s="152"/>
      <c r="NH22" s="152"/>
      <c r="NI22" s="152"/>
      <c r="NJ22" s="152"/>
      <c r="NK22" s="152"/>
      <c r="NL22" s="152"/>
      <c r="NM22" s="152"/>
      <c r="NN22" s="152"/>
      <c r="NO22" s="152"/>
      <c r="NP22" s="152"/>
      <c r="NQ22" s="152"/>
      <c r="NR22" s="153"/>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51"/>
      <c r="NE23" s="152"/>
      <c r="NF23" s="152"/>
      <c r="NG23" s="152"/>
      <c r="NH23" s="152"/>
      <c r="NI23" s="152"/>
      <c r="NJ23" s="152"/>
      <c r="NK23" s="152"/>
      <c r="NL23" s="152"/>
      <c r="NM23" s="152"/>
      <c r="NN23" s="152"/>
      <c r="NO23" s="152"/>
      <c r="NP23" s="152"/>
      <c r="NQ23" s="152"/>
      <c r="NR23" s="153"/>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51"/>
      <c r="NE24" s="152"/>
      <c r="NF24" s="152"/>
      <c r="NG24" s="152"/>
      <c r="NH24" s="152"/>
      <c r="NI24" s="152"/>
      <c r="NJ24" s="152"/>
      <c r="NK24" s="152"/>
      <c r="NL24" s="152"/>
      <c r="NM24" s="152"/>
      <c r="NN24" s="152"/>
      <c r="NO24" s="152"/>
      <c r="NP24" s="152"/>
      <c r="NQ24" s="152"/>
      <c r="NR24" s="153"/>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51"/>
      <c r="NE25" s="152"/>
      <c r="NF25" s="152"/>
      <c r="NG25" s="152"/>
      <c r="NH25" s="152"/>
      <c r="NI25" s="152"/>
      <c r="NJ25" s="152"/>
      <c r="NK25" s="152"/>
      <c r="NL25" s="152"/>
      <c r="NM25" s="152"/>
      <c r="NN25" s="152"/>
      <c r="NO25" s="152"/>
      <c r="NP25" s="152"/>
      <c r="NQ25" s="152"/>
      <c r="NR25" s="153"/>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51"/>
      <c r="NE26" s="152"/>
      <c r="NF26" s="152"/>
      <c r="NG26" s="152"/>
      <c r="NH26" s="152"/>
      <c r="NI26" s="152"/>
      <c r="NJ26" s="152"/>
      <c r="NK26" s="152"/>
      <c r="NL26" s="152"/>
      <c r="NM26" s="152"/>
      <c r="NN26" s="152"/>
      <c r="NO26" s="152"/>
      <c r="NP26" s="152"/>
      <c r="NQ26" s="152"/>
      <c r="NR26" s="153"/>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51"/>
      <c r="NE27" s="152"/>
      <c r="NF27" s="152"/>
      <c r="NG27" s="152"/>
      <c r="NH27" s="152"/>
      <c r="NI27" s="152"/>
      <c r="NJ27" s="152"/>
      <c r="NK27" s="152"/>
      <c r="NL27" s="152"/>
      <c r="NM27" s="152"/>
      <c r="NN27" s="152"/>
      <c r="NO27" s="152"/>
      <c r="NP27" s="152"/>
      <c r="NQ27" s="152"/>
      <c r="NR27" s="153"/>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51"/>
      <c r="NE28" s="152"/>
      <c r="NF28" s="152"/>
      <c r="NG28" s="152"/>
      <c r="NH28" s="152"/>
      <c r="NI28" s="152"/>
      <c r="NJ28" s="152"/>
      <c r="NK28" s="152"/>
      <c r="NL28" s="152"/>
      <c r="NM28" s="152"/>
      <c r="NN28" s="152"/>
      <c r="NO28" s="152"/>
      <c r="NP28" s="152"/>
      <c r="NQ28" s="152"/>
      <c r="NR28" s="153"/>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51"/>
      <c r="NE29" s="152"/>
      <c r="NF29" s="152"/>
      <c r="NG29" s="152"/>
      <c r="NH29" s="152"/>
      <c r="NI29" s="152"/>
      <c r="NJ29" s="152"/>
      <c r="NK29" s="152"/>
      <c r="NL29" s="152"/>
      <c r="NM29" s="152"/>
      <c r="NN29" s="152"/>
      <c r="NO29" s="152"/>
      <c r="NP29" s="152"/>
      <c r="NQ29" s="152"/>
      <c r="NR29" s="153"/>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151"/>
      <c r="NE30" s="152"/>
      <c r="NF30" s="152"/>
      <c r="NG30" s="152"/>
      <c r="NH30" s="152"/>
      <c r="NI30" s="152"/>
      <c r="NJ30" s="152"/>
      <c r="NK30" s="152"/>
      <c r="NL30" s="152"/>
      <c r="NM30" s="152"/>
      <c r="NN30" s="152"/>
      <c r="NO30" s="152"/>
      <c r="NP30" s="152"/>
      <c r="NQ30" s="152"/>
      <c r="NR30" s="153"/>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238</v>
      </c>
      <c r="V31" s="111"/>
      <c r="W31" s="111"/>
      <c r="X31" s="111"/>
      <c r="Y31" s="111"/>
      <c r="Z31" s="111"/>
      <c r="AA31" s="111"/>
      <c r="AB31" s="111"/>
      <c r="AC31" s="111"/>
      <c r="AD31" s="111"/>
      <c r="AE31" s="111"/>
      <c r="AF31" s="111"/>
      <c r="AG31" s="111"/>
      <c r="AH31" s="111"/>
      <c r="AI31" s="111"/>
      <c r="AJ31" s="111"/>
      <c r="AK31" s="111"/>
      <c r="AL31" s="111"/>
      <c r="AM31" s="111"/>
      <c r="AN31" s="111">
        <f>データ!Z7</f>
        <v>275</v>
      </c>
      <c r="AO31" s="111"/>
      <c r="AP31" s="111"/>
      <c r="AQ31" s="111"/>
      <c r="AR31" s="111"/>
      <c r="AS31" s="111"/>
      <c r="AT31" s="111"/>
      <c r="AU31" s="111"/>
      <c r="AV31" s="111"/>
      <c r="AW31" s="111"/>
      <c r="AX31" s="111"/>
      <c r="AY31" s="111"/>
      <c r="AZ31" s="111"/>
      <c r="BA31" s="111"/>
      <c r="BB31" s="111"/>
      <c r="BC31" s="111"/>
      <c r="BD31" s="111"/>
      <c r="BE31" s="111"/>
      <c r="BF31" s="111"/>
      <c r="BG31" s="111">
        <f>データ!AA7</f>
        <v>273.5</v>
      </c>
      <c r="BH31" s="111"/>
      <c r="BI31" s="111"/>
      <c r="BJ31" s="111"/>
      <c r="BK31" s="111"/>
      <c r="BL31" s="111"/>
      <c r="BM31" s="111"/>
      <c r="BN31" s="111"/>
      <c r="BO31" s="111"/>
      <c r="BP31" s="111"/>
      <c r="BQ31" s="111"/>
      <c r="BR31" s="111"/>
      <c r="BS31" s="111"/>
      <c r="BT31" s="111"/>
      <c r="BU31" s="111"/>
      <c r="BV31" s="111"/>
      <c r="BW31" s="111"/>
      <c r="BX31" s="111"/>
      <c r="BY31" s="111"/>
      <c r="BZ31" s="111">
        <f>データ!AB7</f>
        <v>100</v>
      </c>
      <c r="CA31" s="111"/>
      <c r="CB31" s="111"/>
      <c r="CC31" s="111"/>
      <c r="CD31" s="111"/>
      <c r="CE31" s="111"/>
      <c r="CF31" s="111"/>
      <c r="CG31" s="111"/>
      <c r="CH31" s="111"/>
      <c r="CI31" s="111"/>
      <c r="CJ31" s="111"/>
      <c r="CK31" s="111"/>
      <c r="CL31" s="111"/>
      <c r="CM31" s="111"/>
      <c r="CN31" s="111"/>
      <c r="CO31" s="111"/>
      <c r="CP31" s="111"/>
      <c r="CQ31" s="111"/>
      <c r="CR31" s="111"/>
      <c r="CS31" s="111">
        <f>データ!AC7</f>
        <v>297.89999999999998</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18.899999999999999</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400</v>
      </c>
      <c r="JD31" s="82"/>
      <c r="JE31" s="82"/>
      <c r="JF31" s="82"/>
      <c r="JG31" s="82"/>
      <c r="JH31" s="82"/>
      <c r="JI31" s="82"/>
      <c r="JJ31" s="82"/>
      <c r="JK31" s="82"/>
      <c r="JL31" s="82"/>
      <c r="JM31" s="82"/>
      <c r="JN31" s="82"/>
      <c r="JO31" s="82"/>
      <c r="JP31" s="82"/>
      <c r="JQ31" s="82"/>
      <c r="JR31" s="82"/>
      <c r="JS31" s="82"/>
      <c r="JT31" s="82"/>
      <c r="JU31" s="83"/>
      <c r="JV31" s="81">
        <f>データ!DL7</f>
        <v>383.3</v>
      </c>
      <c r="JW31" s="82"/>
      <c r="JX31" s="82"/>
      <c r="JY31" s="82"/>
      <c r="JZ31" s="82"/>
      <c r="KA31" s="82"/>
      <c r="KB31" s="82"/>
      <c r="KC31" s="82"/>
      <c r="KD31" s="82"/>
      <c r="KE31" s="82"/>
      <c r="KF31" s="82"/>
      <c r="KG31" s="82"/>
      <c r="KH31" s="82"/>
      <c r="KI31" s="82"/>
      <c r="KJ31" s="82"/>
      <c r="KK31" s="82"/>
      <c r="KL31" s="82"/>
      <c r="KM31" s="82"/>
      <c r="KN31" s="83"/>
      <c r="KO31" s="81">
        <f>データ!DM7</f>
        <v>461.1</v>
      </c>
      <c r="KP31" s="82"/>
      <c r="KQ31" s="82"/>
      <c r="KR31" s="82"/>
      <c r="KS31" s="82"/>
      <c r="KT31" s="82"/>
      <c r="KU31" s="82"/>
      <c r="KV31" s="82"/>
      <c r="KW31" s="82"/>
      <c r="KX31" s="82"/>
      <c r="KY31" s="82"/>
      <c r="KZ31" s="82"/>
      <c r="LA31" s="82"/>
      <c r="LB31" s="82"/>
      <c r="LC31" s="82"/>
      <c r="LD31" s="82"/>
      <c r="LE31" s="82"/>
      <c r="LF31" s="82"/>
      <c r="LG31" s="83"/>
      <c r="LH31" s="81">
        <f>データ!DN7</f>
        <v>483.3</v>
      </c>
      <c r="LI31" s="82"/>
      <c r="LJ31" s="82"/>
      <c r="LK31" s="82"/>
      <c r="LL31" s="82"/>
      <c r="LM31" s="82"/>
      <c r="LN31" s="82"/>
      <c r="LO31" s="82"/>
      <c r="LP31" s="82"/>
      <c r="LQ31" s="82"/>
      <c r="LR31" s="82"/>
      <c r="LS31" s="82"/>
      <c r="LT31" s="82"/>
      <c r="LU31" s="82"/>
      <c r="LV31" s="82"/>
      <c r="LW31" s="82"/>
      <c r="LX31" s="82"/>
      <c r="LY31" s="82"/>
      <c r="LZ31" s="83"/>
      <c r="MA31" s="81">
        <f>データ!DO7</f>
        <v>522.20000000000005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60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58</v>
      </c>
      <c r="EM52" s="111"/>
      <c r="EN52" s="111"/>
      <c r="EO52" s="111"/>
      <c r="EP52" s="111"/>
      <c r="EQ52" s="111"/>
      <c r="ER52" s="111"/>
      <c r="ES52" s="111"/>
      <c r="ET52" s="111"/>
      <c r="EU52" s="111"/>
      <c r="EV52" s="111"/>
      <c r="EW52" s="111"/>
      <c r="EX52" s="111"/>
      <c r="EY52" s="111"/>
      <c r="EZ52" s="111"/>
      <c r="FA52" s="111"/>
      <c r="FB52" s="111"/>
      <c r="FC52" s="111"/>
      <c r="FD52" s="111"/>
      <c r="FE52" s="111">
        <f>データ!BG7</f>
        <v>63.6</v>
      </c>
      <c r="FF52" s="111"/>
      <c r="FG52" s="111"/>
      <c r="FH52" s="111"/>
      <c r="FI52" s="111"/>
      <c r="FJ52" s="111"/>
      <c r="FK52" s="111"/>
      <c r="FL52" s="111"/>
      <c r="FM52" s="111"/>
      <c r="FN52" s="111"/>
      <c r="FO52" s="111"/>
      <c r="FP52" s="111"/>
      <c r="FQ52" s="111"/>
      <c r="FR52" s="111"/>
      <c r="FS52" s="111"/>
      <c r="FT52" s="111"/>
      <c r="FU52" s="111"/>
      <c r="FV52" s="111"/>
      <c r="FW52" s="111"/>
      <c r="FX52" s="111">
        <f>データ!BH7</f>
        <v>63.4</v>
      </c>
      <c r="FY52" s="111"/>
      <c r="FZ52" s="111"/>
      <c r="GA52" s="111"/>
      <c r="GB52" s="111"/>
      <c r="GC52" s="111"/>
      <c r="GD52" s="111"/>
      <c r="GE52" s="111"/>
      <c r="GF52" s="111"/>
      <c r="GG52" s="111"/>
      <c r="GH52" s="111"/>
      <c r="GI52" s="111"/>
      <c r="GJ52" s="111"/>
      <c r="GK52" s="111"/>
      <c r="GL52" s="111"/>
      <c r="GM52" s="111"/>
      <c r="GN52" s="111"/>
      <c r="GO52" s="111"/>
      <c r="GP52" s="111"/>
      <c r="GQ52" s="111">
        <f>データ!BI7</f>
        <v>-23.3</v>
      </c>
      <c r="GR52" s="111"/>
      <c r="GS52" s="111"/>
      <c r="GT52" s="111"/>
      <c r="GU52" s="111"/>
      <c r="GV52" s="111"/>
      <c r="GW52" s="111"/>
      <c r="GX52" s="111"/>
      <c r="GY52" s="111"/>
      <c r="GZ52" s="111"/>
      <c r="HA52" s="111"/>
      <c r="HB52" s="111"/>
      <c r="HC52" s="111"/>
      <c r="HD52" s="111"/>
      <c r="HE52" s="111"/>
      <c r="HF52" s="111"/>
      <c r="HG52" s="111"/>
      <c r="HH52" s="111"/>
      <c r="HI52" s="111"/>
      <c r="HJ52" s="111">
        <f>データ!BJ7</f>
        <v>66.400000000000006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4506</v>
      </c>
      <c r="JD52" s="110"/>
      <c r="JE52" s="110"/>
      <c r="JF52" s="110"/>
      <c r="JG52" s="110"/>
      <c r="JH52" s="110"/>
      <c r="JI52" s="110"/>
      <c r="JJ52" s="110"/>
      <c r="JK52" s="110"/>
      <c r="JL52" s="110"/>
      <c r="JM52" s="110"/>
      <c r="JN52" s="110"/>
      <c r="JO52" s="110"/>
      <c r="JP52" s="110"/>
      <c r="JQ52" s="110"/>
      <c r="JR52" s="110"/>
      <c r="JS52" s="110"/>
      <c r="JT52" s="110"/>
      <c r="JU52" s="110"/>
      <c r="JV52" s="110">
        <f>データ!BR7</f>
        <v>4846</v>
      </c>
      <c r="JW52" s="110"/>
      <c r="JX52" s="110"/>
      <c r="JY52" s="110"/>
      <c r="JZ52" s="110"/>
      <c r="KA52" s="110"/>
      <c r="KB52" s="110"/>
      <c r="KC52" s="110"/>
      <c r="KD52" s="110"/>
      <c r="KE52" s="110"/>
      <c r="KF52" s="110"/>
      <c r="KG52" s="110"/>
      <c r="KH52" s="110"/>
      <c r="KI52" s="110"/>
      <c r="KJ52" s="110"/>
      <c r="KK52" s="110"/>
      <c r="KL52" s="110"/>
      <c r="KM52" s="110"/>
      <c r="KN52" s="110"/>
      <c r="KO52" s="110">
        <f>データ!BS7</f>
        <v>5099</v>
      </c>
      <c r="KP52" s="110"/>
      <c r="KQ52" s="110"/>
      <c r="KR52" s="110"/>
      <c r="KS52" s="110"/>
      <c r="KT52" s="110"/>
      <c r="KU52" s="110"/>
      <c r="KV52" s="110"/>
      <c r="KW52" s="110"/>
      <c r="KX52" s="110"/>
      <c r="KY52" s="110"/>
      <c r="KZ52" s="110"/>
      <c r="LA52" s="110"/>
      <c r="LB52" s="110"/>
      <c r="LC52" s="110"/>
      <c r="LD52" s="110"/>
      <c r="LE52" s="110"/>
      <c r="LF52" s="110"/>
      <c r="LG52" s="110"/>
      <c r="LH52" s="110">
        <f>データ!BT7</f>
        <v>-1903</v>
      </c>
      <c r="LI52" s="110"/>
      <c r="LJ52" s="110"/>
      <c r="LK52" s="110"/>
      <c r="LL52" s="110"/>
      <c r="LM52" s="110"/>
      <c r="LN52" s="110"/>
      <c r="LO52" s="110"/>
      <c r="LP52" s="110"/>
      <c r="LQ52" s="110"/>
      <c r="LR52" s="110"/>
      <c r="LS52" s="110"/>
      <c r="LT52" s="110"/>
      <c r="LU52" s="110"/>
      <c r="LV52" s="110"/>
      <c r="LW52" s="110"/>
      <c r="LX52" s="110"/>
      <c r="LY52" s="110"/>
      <c r="LZ52" s="110"/>
      <c r="MA52" s="110">
        <f>データ!BU7</f>
        <v>5560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48490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112321</v>
      </c>
      <c r="D6" s="61">
        <f t="shared" si="1"/>
        <v>47</v>
      </c>
      <c r="E6" s="61">
        <f t="shared" si="1"/>
        <v>14</v>
      </c>
      <c r="F6" s="61">
        <f t="shared" si="1"/>
        <v>0</v>
      </c>
      <c r="G6" s="61">
        <f t="shared" si="1"/>
        <v>1</v>
      </c>
      <c r="H6" s="61" t="str">
        <f>SUBSTITUTE(H8,"　","")</f>
        <v>埼玉県久喜市</v>
      </c>
      <c r="I6" s="61" t="str">
        <f t="shared" si="1"/>
        <v>久喜市営駐車場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t="str">
        <f t="shared" si="1"/>
        <v>-</v>
      </c>
      <c r="S6" s="63" t="str">
        <f t="shared" si="1"/>
        <v>駅</v>
      </c>
      <c r="T6" s="63" t="str">
        <f t="shared" si="1"/>
        <v>無</v>
      </c>
      <c r="U6" s="64">
        <f t="shared" si="1"/>
        <v>443</v>
      </c>
      <c r="V6" s="64">
        <f t="shared" si="1"/>
        <v>18</v>
      </c>
      <c r="W6" s="64">
        <f t="shared" si="1"/>
        <v>200</v>
      </c>
      <c r="X6" s="63" t="str">
        <f t="shared" si="1"/>
        <v>導入なし</v>
      </c>
      <c r="Y6" s="65">
        <f>IF(Y8="-",NA(),Y8)</f>
        <v>238</v>
      </c>
      <c r="Z6" s="65">
        <f t="shared" ref="Z6:AH6" si="2">IF(Z8="-",NA(),Z8)</f>
        <v>275</v>
      </c>
      <c r="AA6" s="65">
        <f t="shared" si="2"/>
        <v>273.5</v>
      </c>
      <c r="AB6" s="65">
        <f t="shared" si="2"/>
        <v>100</v>
      </c>
      <c r="AC6" s="65">
        <f t="shared" si="2"/>
        <v>297.89999999999998</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18.899999999999999</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60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58</v>
      </c>
      <c r="BG6" s="65">
        <f t="shared" ref="BG6:BO6" si="5">IF(BG8="-",NA(),BG8)</f>
        <v>63.6</v>
      </c>
      <c r="BH6" s="65">
        <f t="shared" si="5"/>
        <v>63.4</v>
      </c>
      <c r="BI6" s="65">
        <f t="shared" si="5"/>
        <v>-23.3</v>
      </c>
      <c r="BJ6" s="65">
        <f t="shared" si="5"/>
        <v>66.400000000000006</v>
      </c>
      <c r="BK6" s="65">
        <f t="shared" si="5"/>
        <v>51.9</v>
      </c>
      <c r="BL6" s="65">
        <f t="shared" si="5"/>
        <v>59.2</v>
      </c>
      <c r="BM6" s="65">
        <f t="shared" si="5"/>
        <v>64.5</v>
      </c>
      <c r="BN6" s="65">
        <f t="shared" si="5"/>
        <v>60</v>
      </c>
      <c r="BO6" s="65">
        <f t="shared" si="5"/>
        <v>52.8</v>
      </c>
      <c r="BP6" s="62" t="str">
        <f>IF(BP8="-","",IF(BP8="-","【-】","【"&amp;SUBSTITUTE(TEXT(BP8,"#,##0.0"),"-","△")&amp;"】"))</f>
        <v>【45.2】</v>
      </c>
      <c r="BQ6" s="66">
        <f>IF(BQ8="-",NA(),BQ8)</f>
        <v>4506</v>
      </c>
      <c r="BR6" s="66">
        <f t="shared" ref="BR6:BZ6" si="6">IF(BR8="-",NA(),BR8)</f>
        <v>4846</v>
      </c>
      <c r="BS6" s="66">
        <f t="shared" si="6"/>
        <v>5099</v>
      </c>
      <c r="BT6" s="66">
        <f t="shared" si="6"/>
        <v>-1903</v>
      </c>
      <c r="BU6" s="66">
        <f t="shared" si="6"/>
        <v>5560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48490</v>
      </c>
      <c r="CN6" s="64">
        <f t="shared" si="7"/>
        <v>1000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400</v>
      </c>
      <c r="DL6" s="65">
        <f t="shared" ref="DL6:DT6" si="9">IF(DL8="-",NA(),DL8)</f>
        <v>383.3</v>
      </c>
      <c r="DM6" s="65">
        <f t="shared" si="9"/>
        <v>461.1</v>
      </c>
      <c r="DN6" s="65">
        <f t="shared" si="9"/>
        <v>483.3</v>
      </c>
      <c r="DO6" s="65">
        <f t="shared" si="9"/>
        <v>522.20000000000005</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112321</v>
      </c>
      <c r="D7" s="61">
        <f t="shared" si="10"/>
        <v>47</v>
      </c>
      <c r="E7" s="61">
        <f t="shared" si="10"/>
        <v>14</v>
      </c>
      <c r="F7" s="61">
        <f t="shared" si="10"/>
        <v>0</v>
      </c>
      <c r="G7" s="61">
        <f t="shared" si="10"/>
        <v>1</v>
      </c>
      <c r="H7" s="61" t="str">
        <f t="shared" si="10"/>
        <v>埼玉県　久喜市</v>
      </c>
      <c r="I7" s="61" t="str">
        <f t="shared" si="10"/>
        <v>久喜市営駐車場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t="str">
        <f t="shared" si="10"/>
        <v>-</v>
      </c>
      <c r="S7" s="63" t="str">
        <f t="shared" si="10"/>
        <v>駅</v>
      </c>
      <c r="T7" s="63" t="str">
        <f t="shared" si="10"/>
        <v>無</v>
      </c>
      <c r="U7" s="64">
        <f t="shared" si="10"/>
        <v>443</v>
      </c>
      <c r="V7" s="64">
        <f t="shared" si="10"/>
        <v>18</v>
      </c>
      <c r="W7" s="64">
        <f t="shared" si="10"/>
        <v>200</v>
      </c>
      <c r="X7" s="63" t="str">
        <f t="shared" si="10"/>
        <v>導入なし</v>
      </c>
      <c r="Y7" s="65">
        <f>Y8</f>
        <v>238</v>
      </c>
      <c r="Z7" s="65">
        <f t="shared" ref="Z7:AH7" si="11">Z8</f>
        <v>275</v>
      </c>
      <c r="AA7" s="65">
        <f t="shared" si="11"/>
        <v>273.5</v>
      </c>
      <c r="AB7" s="65">
        <f t="shared" si="11"/>
        <v>100</v>
      </c>
      <c r="AC7" s="65">
        <f t="shared" si="11"/>
        <v>297.89999999999998</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18.899999999999999</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60</v>
      </c>
      <c r="AY7" s="66">
        <f t="shared" si="13"/>
        <v>0</v>
      </c>
      <c r="AZ7" s="66">
        <f t="shared" si="13"/>
        <v>105</v>
      </c>
      <c r="BA7" s="66">
        <f t="shared" si="13"/>
        <v>61</v>
      </c>
      <c r="BB7" s="66">
        <f t="shared" si="13"/>
        <v>40</v>
      </c>
      <c r="BC7" s="66">
        <f t="shared" si="13"/>
        <v>27</v>
      </c>
      <c r="BD7" s="66">
        <f t="shared" si="13"/>
        <v>29</v>
      </c>
      <c r="BE7" s="64"/>
      <c r="BF7" s="65">
        <f>BF8</f>
        <v>58</v>
      </c>
      <c r="BG7" s="65">
        <f t="shared" ref="BG7:BO7" si="14">BG8</f>
        <v>63.6</v>
      </c>
      <c r="BH7" s="65">
        <f t="shared" si="14"/>
        <v>63.4</v>
      </c>
      <c r="BI7" s="65">
        <f t="shared" si="14"/>
        <v>-23.3</v>
      </c>
      <c r="BJ7" s="65">
        <f t="shared" si="14"/>
        <v>66.400000000000006</v>
      </c>
      <c r="BK7" s="65">
        <f t="shared" si="14"/>
        <v>51.9</v>
      </c>
      <c r="BL7" s="65">
        <f t="shared" si="14"/>
        <v>59.2</v>
      </c>
      <c r="BM7" s="65">
        <f t="shared" si="14"/>
        <v>64.5</v>
      </c>
      <c r="BN7" s="65">
        <f t="shared" si="14"/>
        <v>60</v>
      </c>
      <c r="BO7" s="65">
        <f t="shared" si="14"/>
        <v>52.8</v>
      </c>
      <c r="BP7" s="62"/>
      <c r="BQ7" s="66">
        <f>BQ8</f>
        <v>4506</v>
      </c>
      <c r="BR7" s="66">
        <f t="shared" ref="BR7:BZ7" si="15">BR8</f>
        <v>4846</v>
      </c>
      <c r="BS7" s="66">
        <f t="shared" si="15"/>
        <v>5099</v>
      </c>
      <c r="BT7" s="66">
        <f t="shared" si="15"/>
        <v>-1903</v>
      </c>
      <c r="BU7" s="66">
        <f t="shared" si="15"/>
        <v>5560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48490</v>
      </c>
      <c r="CN7" s="64">
        <f>CN8</f>
        <v>1000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400</v>
      </c>
      <c r="DL7" s="65">
        <f t="shared" ref="DL7:DT7" si="17">DL8</f>
        <v>383.3</v>
      </c>
      <c r="DM7" s="65">
        <f t="shared" si="17"/>
        <v>461.1</v>
      </c>
      <c r="DN7" s="65">
        <f t="shared" si="17"/>
        <v>483.3</v>
      </c>
      <c r="DO7" s="65">
        <f t="shared" si="17"/>
        <v>522.20000000000005</v>
      </c>
      <c r="DP7" s="65">
        <f t="shared" si="17"/>
        <v>230</v>
      </c>
      <c r="DQ7" s="65">
        <f t="shared" si="17"/>
        <v>244.3</v>
      </c>
      <c r="DR7" s="65">
        <f t="shared" si="17"/>
        <v>238.1</v>
      </c>
      <c r="DS7" s="65">
        <f t="shared" si="17"/>
        <v>261.8</v>
      </c>
      <c r="DT7" s="65">
        <f t="shared" si="17"/>
        <v>268.7</v>
      </c>
      <c r="DU7" s="62"/>
    </row>
    <row r="8" spans="1:125" s="67" customFormat="1">
      <c r="A8" s="50"/>
      <c r="B8" s="68">
        <v>2016</v>
      </c>
      <c r="C8" s="68">
        <v>112321</v>
      </c>
      <c r="D8" s="68">
        <v>47</v>
      </c>
      <c r="E8" s="68">
        <v>14</v>
      </c>
      <c r="F8" s="68">
        <v>0</v>
      </c>
      <c r="G8" s="68">
        <v>1</v>
      </c>
      <c r="H8" s="68" t="s">
        <v>113</v>
      </c>
      <c r="I8" s="68" t="s">
        <v>114</v>
      </c>
      <c r="J8" s="68" t="s">
        <v>115</v>
      </c>
      <c r="K8" s="68" t="s">
        <v>116</v>
      </c>
      <c r="L8" s="68" t="s">
        <v>117</v>
      </c>
      <c r="M8" s="68" t="s">
        <v>118</v>
      </c>
      <c r="N8" s="68"/>
      <c r="O8" s="69" t="s">
        <v>119</v>
      </c>
      <c r="P8" s="70" t="s">
        <v>120</v>
      </c>
      <c r="Q8" s="70" t="s">
        <v>121</v>
      </c>
      <c r="R8" s="71" t="s">
        <v>117</v>
      </c>
      <c r="S8" s="70" t="s">
        <v>122</v>
      </c>
      <c r="T8" s="70" t="s">
        <v>123</v>
      </c>
      <c r="U8" s="71">
        <v>443</v>
      </c>
      <c r="V8" s="71">
        <v>18</v>
      </c>
      <c r="W8" s="71">
        <v>200</v>
      </c>
      <c r="X8" s="70" t="s">
        <v>124</v>
      </c>
      <c r="Y8" s="72">
        <v>238</v>
      </c>
      <c r="Z8" s="72">
        <v>275</v>
      </c>
      <c r="AA8" s="72">
        <v>273.5</v>
      </c>
      <c r="AB8" s="72">
        <v>100</v>
      </c>
      <c r="AC8" s="72">
        <v>297.89999999999998</v>
      </c>
      <c r="AD8" s="72">
        <v>393.6</v>
      </c>
      <c r="AE8" s="72">
        <v>407.1</v>
      </c>
      <c r="AF8" s="72">
        <v>375.5</v>
      </c>
      <c r="AG8" s="72">
        <v>441.2</v>
      </c>
      <c r="AH8" s="72">
        <v>368.2</v>
      </c>
      <c r="AI8" s="69">
        <v>275.39999999999998</v>
      </c>
      <c r="AJ8" s="72">
        <v>0</v>
      </c>
      <c r="AK8" s="72">
        <v>0</v>
      </c>
      <c r="AL8" s="72">
        <v>0</v>
      </c>
      <c r="AM8" s="72">
        <v>18.899999999999999</v>
      </c>
      <c r="AN8" s="72">
        <v>0</v>
      </c>
      <c r="AO8" s="72">
        <v>11.4</v>
      </c>
      <c r="AP8" s="72">
        <v>11</v>
      </c>
      <c r="AQ8" s="72">
        <v>7.8</v>
      </c>
      <c r="AR8" s="72">
        <v>6.7</v>
      </c>
      <c r="AS8" s="72">
        <v>5.9</v>
      </c>
      <c r="AT8" s="69">
        <v>13.3</v>
      </c>
      <c r="AU8" s="73">
        <v>0</v>
      </c>
      <c r="AV8" s="73">
        <v>0</v>
      </c>
      <c r="AW8" s="73">
        <v>0</v>
      </c>
      <c r="AX8" s="73">
        <v>60</v>
      </c>
      <c r="AY8" s="73">
        <v>0</v>
      </c>
      <c r="AZ8" s="73">
        <v>105</v>
      </c>
      <c r="BA8" s="73">
        <v>61</v>
      </c>
      <c r="BB8" s="73">
        <v>40</v>
      </c>
      <c r="BC8" s="73">
        <v>27</v>
      </c>
      <c r="BD8" s="73">
        <v>29</v>
      </c>
      <c r="BE8" s="73">
        <v>140</v>
      </c>
      <c r="BF8" s="72">
        <v>58</v>
      </c>
      <c r="BG8" s="72">
        <v>63.6</v>
      </c>
      <c r="BH8" s="72">
        <v>63.4</v>
      </c>
      <c r="BI8" s="72">
        <v>-23.3</v>
      </c>
      <c r="BJ8" s="72">
        <v>66.400000000000006</v>
      </c>
      <c r="BK8" s="72">
        <v>51.9</v>
      </c>
      <c r="BL8" s="72">
        <v>59.2</v>
      </c>
      <c r="BM8" s="72">
        <v>64.5</v>
      </c>
      <c r="BN8" s="72">
        <v>60</v>
      </c>
      <c r="BO8" s="72">
        <v>52.8</v>
      </c>
      <c r="BP8" s="69">
        <v>45.2</v>
      </c>
      <c r="BQ8" s="73">
        <v>4506</v>
      </c>
      <c r="BR8" s="73">
        <v>4846</v>
      </c>
      <c r="BS8" s="73">
        <v>5099</v>
      </c>
      <c r="BT8" s="74">
        <v>-1903</v>
      </c>
      <c r="BU8" s="74">
        <v>5560</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48490</v>
      </c>
      <c r="CN8" s="71">
        <v>1000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400</v>
      </c>
      <c r="DL8" s="72">
        <v>383.3</v>
      </c>
      <c r="DM8" s="72">
        <v>461.1</v>
      </c>
      <c r="DN8" s="72">
        <v>483.3</v>
      </c>
      <c r="DO8" s="72">
        <v>522.20000000000005</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2018-03-20T02:19:06Z</cp:lastPrinted>
  <dcterms:created xsi:type="dcterms:W3CDTF">2018-02-09T01:44:52Z</dcterms:created>
  <dcterms:modified xsi:type="dcterms:W3CDTF">2018-03-20T02:19:08Z</dcterms:modified>
  <cp:category/>
</cp:coreProperties>
</file>