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2017-51\Desktop\一時保存\"/>
    </mc:Choice>
  </mc:AlternateContent>
  <workbookProtection workbookPassword="B319" lockStructure="1"/>
  <bookViews>
    <workbookView xWindow="0" yWindow="0" windowWidth="20490" windowHeight="874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<sst xmlns="http://schemas.openxmlformats.org/spreadsheetml/2006/main" count="243" uniqueCount="125">
  <si>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</si>
  <si>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</si>
  <si>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</si>
  <si>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</si>
  <si>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</si>
  <si>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</si>
  <si>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</si>
  <si>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</si>
  <si>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</si>
  <si>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</si>
  <si>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</si>
  <si>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</si>
  <si>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</si>
  <si>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</si>
  <si>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</si>
  <si>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</si>
  <si>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</si>
  <si>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</si>
  <si>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</si>
  <si>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</si>
  <si>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</si>
  <si>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</si>
  <si>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</si>
  <si>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</si>
  <si>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</si>
  <si>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</si>
  <si>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</si>
  <si>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</si>
  <si>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</si>
  <si>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</si>
  <si>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</si>
  <si>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</si>
  <si>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</si>
  <si>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</si>
  <si>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</si>
  <si>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</si>
  <si>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</si>
  <si>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</si>
  <si>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</si>
  <si>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</si>
  <si>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</si>
  <si>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</si>
  <si>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</si>
  <si>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</si>
  <si>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</si>
  <si>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</si>
  <si>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</si>
  <si>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</si>
  <si>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</si>
  <si>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</si>
  <si>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</si>
  <si>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</si>
  <si>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</si>
  <si>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</si>
  <si>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</si>
  <si>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</si>
  <si>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</si>
  <si>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</si>
  <si>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</si>
  <si>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</si>
  <si>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</si>
  <si>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</si>
  <si>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</si>
  <si>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</si>
  <si>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</si>
  <si>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</si>
  <si>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</si>
  <si>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</si>
  <si>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</si>
  <si>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</si>
  <si>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</si>
  <si>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</si>
  <si>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</si>
  <si>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</si>
  <si>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</si>
  <si>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</si>
  <si>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</si>
  <si>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</si>
  <si>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</si>
  <si>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</si>
  <si>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</si>
  <si>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</si>
  <si>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</si>
  <si>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</si>
  <si>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</si>
  <si>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</si>
  <si>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</si>
  <si>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</si>
  <si>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</si>
  <si>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</si>
  <si>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</si>
  <si>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</si>
  <si>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</si>
  <si>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</si>
  <si>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</si>
  <si>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</si>
  <si>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</si>
  <si>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</si>
  <si>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</si>
  <si>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</si>
  <si>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</si>
  <si>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</si>
  <si>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</si>
  <si>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</si>
  <si>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</si>
  <si>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</si>
  <si>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</si>
  <si>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</si>
  <si>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</si>
  <si>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毛呂山・越生・鳩山公共下水道組合</t>
  </si>
  <si>
    <t>法非適用</t>
  </si>
  <si>
    <t>下水道事業</t>
  </si>
  <si>
    <t>公共下水道</t>
  </si>
  <si>
    <t>Bc2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</si>
  <si>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</si>
  <si>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</si>
  <si>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</si>
  <si>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</si>
  <si>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</si>
  <si>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</si>
  <si>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</si>
  <si>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③管渠改善率　　　　　　　　　　　　　　　　　　今まで、埋設した下水道管渠は耐用年数を経過している管渠がない。しかし、今後は更新、管更生の計画策定も視野に入れて調査等の準備が必要になる。</t>
    <rPh sb="1" eb="3">
      <t>カンキョ</t>
    </rPh>
    <rPh sb="3" eb="5">
      <t>カイゼン</t>
    </rPh>
    <rPh sb="5" eb="6">
      <t>リツ</t>
    </rPh>
    <rPh sb="24" eb="25">
      <t>イマ</t>
    </rPh>
    <rPh sb="28" eb="30">
      <t>マイセツ</t>
    </rPh>
    <rPh sb="32" eb="35">
      <t>ゲスイドウ</t>
    </rPh>
    <rPh sb="35" eb="37">
      <t>カンキョ</t>
    </rPh>
    <rPh sb="38" eb="40">
      <t>タイヨウ</t>
    </rPh>
    <rPh sb="40" eb="42">
      <t>ネンスウ</t>
    </rPh>
    <rPh sb="43" eb="45">
      <t>ケイカ</t>
    </rPh>
    <rPh sb="49" eb="51">
      <t>カンキョ</t>
    </rPh>
    <rPh sb="59" eb="61">
      <t>コンゴ</t>
    </rPh>
    <rPh sb="62" eb="64">
      <t>コウシン</t>
    </rPh>
    <rPh sb="65" eb="66">
      <t>カン</t>
    </rPh>
    <rPh sb="66" eb="68">
      <t>コウセイ</t>
    </rPh>
    <rPh sb="69" eb="71">
      <t>ケイカク</t>
    </rPh>
    <rPh sb="71" eb="73">
      <t>サクテイ</t>
    </rPh>
    <rPh sb="74" eb="76">
      <t>シヤ</t>
    </rPh>
    <rPh sb="77" eb="78">
      <t>イ</t>
    </rPh>
    <rPh sb="80" eb="82">
      <t>チョウサ</t>
    </rPh>
    <rPh sb="82" eb="83">
      <t>トウ</t>
    </rPh>
    <rPh sb="84" eb="86">
      <t>ジュンビ</t>
    </rPh>
    <rPh sb="87" eb="89">
      <t>ヒツヨウ</t>
    </rPh>
    <phoneticPr fontId="7"/>
  </si>
  <si>
    <t>①経常収支比率　　　　　　　　　　　　　　　　概ね、右肩上がりの数値にはなっているが、100％未満であり、今後の収支計画等を踏まえた、事業計画が必要であり、使用料金の改定も視野に入れたい。　　　　　　　　　　　　　　　　　　　　　④企業債残高対事業規模比率　　　　　　　　　　　　企業債残高が高い状態であるが、償還のピークは過ぎており、年々減少傾向である。　　　　　　　　　　　　⑤経費回収率　　　　　　　　　　　　　　　　　　　　類似団体と比較をしても低い数値になっており、使用料金の確保、汚水処理費の削減に努めたい。　　　　⑥汚水処理原価　　　　　　　　　　　　　　　　　　有収水量１㎥あたりの汚水処理に要した経費である。　　　　　　　　　　　　　　　　　　　　　　　⑦施設利用率　　　　　　　　　　　　　　　　　　　　　汚水処理能力に対する処理水量の割合であり、類似団体に比べ低い数値になっている。　　　　　　　⑧　水洗化率　類似団体に比べて少し低い数値になっている。水洗化率向上のため、未接続家屋等へ戸別訪問を行い水洗化促進を行う。</t>
    <rPh sb="1" eb="3">
      <t>ケイジョウ</t>
    </rPh>
    <rPh sb="3" eb="5">
      <t>シュウシ</t>
    </rPh>
    <rPh sb="5" eb="7">
      <t>ヒリツ</t>
    </rPh>
    <rPh sb="23" eb="24">
      <t>オオム</t>
    </rPh>
    <rPh sb="26" eb="28">
      <t>ミギカタ</t>
    </rPh>
    <rPh sb="28" eb="29">
      <t>ア</t>
    </rPh>
    <rPh sb="32" eb="34">
      <t>スウチ</t>
    </rPh>
    <rPh sb="47" eb="49">
      <t>ミマン</t>
    </rPh>
    <rPh sb="53" eb="55">
      <t>コンゴ</t>
    </rPh>
    <rPh sb="56" eb="58">
      <t>シュウシ</t>
    </rPh>
    <rPh sb="58" eb="60">
      <t>ケイカク</t>
    </rPh>
    <rPh sb="60" eb="61">
      <t>トウ</t>
    </rPh>
    <rPh sb="62" eb="63">
      <t>フ</t>
    </rPh>
    <rPh sb="67" eb="69">
      <t>ジギョウ</t>
    </rPh>
    <rPh sb="69" eb="71">
      <t>ケイカク</t>
    </rPh>
    <rPh sb="72" eb="74">
      <t>ヒツヨウ</t>
    </rPh>
    <rPh sb="78" eb="80">
      <t>シヨウ</t>
    </rPh>
    <rPh sb="80" eb="82">
      <t>リョウキン</t>
    </rPh>
    <rPh sb="83" eb="85">
      <t>カイテイ</t>
    </rPh>
    <rPh sb="86" eb="88">
      <t>シヤ</t>
    </rPh>
    <rPh sb="89" eb="90">
      <t>イ</t>
    </rPh>
    <rPh sb="116" eb="118">
      <t>キギョウ</t>
    </rPh>
    <rPh sb="118" eb="119">
      <t>サイ</t>
    </rPh>
    <rPh sb="119" eb="121">
      <t>ザンダカ</t>
    </rPh>
    <rPh sb="121" eb="122">
      <t>タイ</t>
    </rPh>
    <rPh sb="122" eb="124">
      <t>ジギョウ</t>
    </rPh>
    <rPh sb="124" eb="126">
      <t>キボ</t>
    </rPh>
    <rPh sb="126" eb="128">
      <t>ヒリツ</t>
    </rPh>
    <rPh sb="140" eb="142">
      <t>キギョウ</t>
    </rPh>
    <rPh sb="142" eb="143">
      <t>サイ</t>
    </rPh>
    <rPh sb="143" eb="145">
      <t>ザンダカ</t>
    </rPh>
    <rPh sb="146" eb="147">
      <t>タカ</t>
    </rPh>
    <rPh sb="148" eb="150">
      <t>ジョウタイ</t>
    </rPh>
    <rPh sb="155" eb="157">
      <t>ショウカン</t>
    </rPh>
    <rPh sb="162" eb="163">
      <t>ス</t>
    </rPh>
    <rPh sb="168" eb="170">
      <t>ネンネン</t>
    </rPh>
    <rPh sb="170" eb="172">
      <t>ゲンショウ</t>
    </rPh>
    <rPh sb="172" eb="174">
      <t>ケイコウ</t>
    </rPh>
    <rPh sb="191" eb="193">
      <t>ケイヒ</t>
    </rPh>
    <rPh sb="193" eb="195">
      <t>カイシュウ</t>
    </rPh>
    <rPh sb="195" eb="196">
      <t>リツ</t>
    </rPh>
    <rPh sb="216" eb="218">
      <t>ルイジ</t>
    </rPh>
    <rPh sb="218" eb="220">
      <t>ダンタイ</t>
    </rPh>
    <rPh sb="221" eb="223">
      <t>ヒカク</t>
    </rPh>
    <rPh sb="227" eb="228">
      <t>ヒク</t>
    </rPh>
    <rPh sb="229" eb="231">
      <t>スウチ</t>
    </rPh>
    <rPh sb="238" eb="240">
      <t>シヨウ</t>
    </rPh>
    <rPh sb="240" eb="242">
      <t>リョウキン</t>
    </rPh>
    <rPh sb="243" eb="245">
      <t>カクホ</t>
    </rPh>
    <rPh sb="246" eb="248">
      <t>オスイ</t>
    </rPh>
    <rPh sb="248" eb="250">
      <t>ショリ</t>
    </rPh>
    <rPh sb="250" eb="251">
      <t>ヒ</t>
    </rPh>
    <rPh sb="252" eb="254">
      <t>サクゲン</t>
    </rPh>
    <rPh sb="255" eb="256">
      <t>ツト</t>
    </rPh>
    <rPh sb="265" eb="267">
      <t>オスイ</t>
    </rPh>
    <rPh sb="267" eb="269">
      <t>ショリ</t>
    </rPh>
    <rPh sb="269" eb="271">
      <t>ゲンカ</t>
    </rPh>
    <rPh sb="289" eb="291">
      <t>ユウシュウ</t>
    </rPh>
    <rPh sb="291" eb="293">
      <t>スイリョウ</t>
    </rPh>
    <rPh sb="299" eb="301">
      <t>オスイ</t>
    </rPh>
    <rPh sb="301" eb="303">
      <t>ショリ</t>
    </rPh>
    <rPh sb="304" eb="305">
      <t>ヨウ</t>
    </rPh>
    <rPh sb="307" eb="309">
      <t>ケイヒ</t>
    </rPh>
    <rPh sb="337" eb="339">
      <t>シセツ</t>
    </rPh>
    <rPh sb="339" eb="341">
      <t>リヨウ</t>
    </rPh>
    <rPh sb="341" eb="342">
      <t>リツ</t>
    </rPh>
    <rPh sb="363" eb="365">
      <t>オスイ</t>
    </rPh>
    <rPh sb="365" eb="367">
      <t>ショリ</t>
    </rPh>
    <rPh sb="367" eb="369">
      <t>ノウリョク</t>
    </rPh>
    <rPh sb="370" eb="371">
      <t>タイ</t>
    </rPh>
    <rPh sb="373" eb="375">
      <t>ショリ</t>
    </rPh>
    <rPh sb="375" eb="377">
      <t>スイリョウ</t>
    </rPh>
    <rPh sb="378" eb="380">
      <t>ワリアイ</t>
    </rPh>
    <rPh sb="384" eb="386">
      <t>ルイジ</t>
    </rPh>
    <rPh sb="386" eb="388">
      <t>ダンタイ</t>
    </rPh>
    <rPh sb="389" eb="390">
      <t>クラ</t>
    </rPh>
    <rPh sb="391" eb="392">
      <t>ヒク</t>
    </rPh>
    <rPh sb="393" eb="395">
      <t>スウチ</t>
    </rPh>
    <rPh sb="411" eb="414">
      <t>スイセンカ</t>
    </rPh>
    <rPh sb="414" eb="415">
      <t>リツ</t>
    </rPh>
    <rPh sb="416" eb="418">
      <t>ルイジ</t>
    </rPh>
    <rPh sb="418" eb="420">
      <t>ダンタイ</t>
    </rPh>
    <rPh sb="421" eb="422">
      <t>クラ</t>
    </rPh>
    <rPh sb="424" eb="425">
      <t>スコ</t>
    </rPh>
    <rPh sb="426" eb="427">
      <t>ヒク</t>
    </rPh>
    <rPh sb="428" eb="430">
      <t>スウチ</t>
    </rPh>
    <rPh sb="437" eb="440">
      <t>スイセンカ</t>
    </rPh>
    <rPh sb="440" eb="441">
      <t>リツ</t>
    </rPh>
    <rPh sb="441" eb="443">
      <t>コウジョウ</t>
    </rPh>
    <rPh sb="447" eb="450">
      <t>ミセツゾク</t>
    </rPh>
    <rPh sb="450" eb="452">
      <t>カオク</t>
    </rPh>
    <rPh sb="452" eb="453">
      <t>トウ</t>
    </rPh>
    <rPh sb="454" eb="456">
      <t>コベツ</t>
    </rPh>
    <rPh sb="456" eb="458">
      <t>ホウモン</t>
    </rPh>
    <rPh sb="459" eb="460">
      <t>オコナ</t>
    </rPh>
    <rPh sb="461" eb="464">
      <t>スイセンカ</t>
    </rPh>
    <rPh sb="464" eb="466">
      <t>ソクシン</t>
    </rPh>
    <rPh sb="467" eb="468">
      <t>オコナ</t>
    </rPh>
    <phoneticPr fontId="7"/>
  </si>
  <si>
    <t>当組合は、平成元年に供用開始し、整備区域を拡大してきた。市街化区域はほとんど終了し、現在は調整区域の人口密集地への整備を行っている。下水道使用料は当初の設定時には県内上位の設定だったが、現在は平均くらいの料金である。終末処理場は老朽化が進んでおり、長寿命化計画において再構築工事委託を段階的に行っている。また、平成31年度から地方公営企業法適用になるように準備調査を進めており、現在は、固定資産台帳の整備や会計システム、その他の関連業務を進めている。法適用時には財務諸表を作成することになり、組合の経営、資産等を把握することができ、これからの経営の更なる健全化に期待できる。</t>
    <rPh sb="0" eb="1">
      <t>トウ</t>
    </rPh>
    <rPh sb="1" eb="3">
      <t>クミアイ</t>
    </rPh>
    <rPh sb="5" eb="7">
      <t>ヘイセイ</t>
    </rPh>
    <rPh sb="7" eb="9">
      <t>ガンネン</t>
    </rPh>
    <rPh sb="10" eb="12">
      <t>キョウヨウ</t>
    </rPh>
    <rPh sb="12" eb="14">
      <t>カイシ</t>
    </rPh>
    <rPh sb="16" eb="18">
      <t>セイビ</t>
    </rPh>
    <rPh sb="18" eb="20">
      <t>クイキ</t>
    </rPh>
    <rPh sb="21" eb="23">
      <t>カクダイ</t>
    </rPh>
    <rPh sb="28" eb="31">
      <t>シガイカ</t>
    </rPh>
    <rPh sb="31" eb="33">
      <t>クイキ</t>
    </rPh>
    <rPh sb="38" eb="40">
      <t>シュウリョウ</t>
    </rPh>
    <rPh sb="42" eb="44">
      <t>ゲンザイ</t>
    </rPh>
    <rPh sb="45" eb="47">
      <t>チョウセイ</t>
    </rPh>
    <rPh sb="47" eb="49">
      <t>クイキ</t>
    </rPh>
    <rPh sb="50" eb="52">
      <t>ジンコウ</t>
    </rPh>
    <rPh sb="52" eb="55">
      <t>ミッシュウチ</t>
    </rPh>
    <rPh sb="57" eb="59">
      <t>セイビ</t>
    </rPh>
    <rPh sb="60" eb="61">
      <t>オコナ</t>
    </rPh>
    <rPh sb="66" eb="69">
      <t>ゲスイドウ</t>
    </rPh>
    <rPh sb="69" eb="72">
      <t>シヨウリョウ</t>
    </rPh>
    <rPh sb="73" eb="75">
      <t>トウショ</t>
    </rPh>
    <rPh sb="76" eb="78">
      <t>セッテイ</t>
    </rPh>
    <rPh sb="78" eb="79">
      <t>ジ</t>
    </rPh>
    <rPh sb="81" eb="83">
      <t>ケンナイ</t>
    </rPh>
    <rPh sb="83" eb="85">
      <t>ジョウイ</t>
    </rPh>
    <rPh sb="86" eb="88">
      <t>セッテイ</t>
    </rPh>
    <rPh sb="93" eb="95">
      <t>ゲンザイ</t>
    </rPh>
    <rPh sb="96" eb="98">
      <t>ヘイキン</t>
    </rPh>
    <rPh sb="102" eb="104">
      <t>リョウキン</t>
    </rPh>
    <rPh sb="108" eb="110">
      <t>シュウマツ</t>
    </rPh>
    <rPh sb="110" eb="113">
      <t>ショリジョウ</t>
    </rPh>
    <rPh sb="114" eb="117">
      <t>ロウキュウカ</t>
    </rPh>
    <rPh sb="118" eb="119">
      <t>スス</t>
    </rPh>
    <rPh sb="124" eb="125">
      <t>チョウ</t>
    </rPh>
    <rPh sb="125" eb="128">
      <t>ジュミョウカ</t>
    </rPh>
    <rPh sb="128" eb="130">
      <t>ケイカク</t>
    </rPh>
    <rPh sb="134" eb="137">
      <t>サイコウチク</t>
    </rPh>
    <rPh sb="137" eb="139">
      <t>コウジ</t>
    </rPh>
    <rPh sb="139" eb="141">
      <t>イタク</t>
    </rPh>
    <rPh sb="142" eb="145">
      <t>ダンカイテキ</t>
    </rPh>
    <rPh sb="146" eb="147">
      <t>オコナ</t>
    </rPh>
    <rPh sb="155" eb="157">
      <t>ヘイセイ</t>
    </rPh>
    <rPh sb="159" eb="161">
      <t>ネンド</t>
    </rPh>
    <rPh sb="163" eb="165">
      <t>チホウ</t>
    </rPh>
    <rPh sb="165" eb="167">
      <t>コウエイ</t>
    </rPh>
    <rPh sb="167" eb="169">
      <t>キギョウ</t>
    </rPh>
    <rPh sb="169" eb="170">
      <t>ホウ</t>
    </rPh>
    <rPh sb="170" eb="172">
      <t>テキヨウ</t>
    </rPh>
    <rPh sb="178" eb="180">
      <t>ジュンビ</t>
    </rPh>
    <rPh sb="180" eb="182">
      <t>チョウサ</t>
    </rPh>
    <rPh sb="183" eb="184">
      <t>スス</t>
    </rPh>
    <rPh sb="189" eb="191">
      <t>ゲンザイ</t>
    </rPh>
    <rPh sb="193" eb="195">
      <t>コテイ</t>
    </rPh>
    <rPh sb="195" eb="197">
      <t>シサン</t>
    </rPh>
    <rPh sb="197" eb="199">
      <t>ダイチョウ</t>
    </rPh>
    <rPh sb="200" eb="202">
      <t>セイビ</t>
    </rPh>
    <rPh sb="203" eb="205">
      <t>カイケイ</t>
    </rPh>
    <rPh sb="212" eb="213">
      <t>タ</t>
    </rPh>
    <rPh sb="214" eb="216">
      <t>カンレン</t>
    </rPh>
    <rPh sb="216" eb="218">
      <t>ギョウム</t>
    </rPh>
    <rPh sb="219" eb="220">
      <t>スス</t>
    </rPh>
    <rPh sb="225" eb="226">
      <t>ホウ</t>
    </rPh>
    <rPh sb="226" eb="228">
      <t>テキヨウ</t>
    </rPh>
    <rPh sb="228" eb="229">
      <t>ジ</t>
    </rPh>
    <rPh sb="231" eb="233">
      <t>ザイム</t>
    </rPh>
    <rPh sb="233" eb="235">
      <t>ショヒョウ</t>
    </rPh>
    <rPh sb="236" eb="238">
      <t>サクセイ</t>
    </rPh>
    <rPh sb="246" eb="248">
      <t>クミアイ</t>
    </rPh>
    <rPh sb="249" eb="251">
      <t>ケイエイ</t>
    </rPh>
    <rPh sb="252" eb="254">
      <t>シサン</t>
    </rPh>
    <rPh sb="254" eb="255">
      <t>トウ</t>
    </rPh>
    <rPh sb="256" eb="258">
      <t>ハアク</t>
    </rPh>
    <rPh sb="271" eb="273">
      <t>ケイエイ</t>
    </rPh>
    <rPh sb="274" eb="275">
      <t>サラ</t>
    </rPh>
    <rPh sb="277" eb="280">
      <t>ケンゼンカ</t>
    </rPh>
    <rPh sb="281" eb="283">
      <t>キタイ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</si>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</sst>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E-401A-818C-88262A641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17440"/>
        <c:axId val="11833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E-401A-818C-88262A641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7440"/>
        <c:axId val="118337920"/>
      </c:lineChart>
      <c:dateAx>
        <c:axId val="10031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37920"/>
        <c:crosses val="autoZero"/>
        <c:auto val="1"/>
        <c:lblOffset val="100"/>
        <c:baseTimeUnit val="years"/>
      </c:dateAx>
      <c:valAx>
        <c:axId val="11833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1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42.21</c:v>
                </c:pt>
                <c:pt idx="1">
                  <c:v>43.24</c:v>
                </c:pt>
                <c:pt idx="2">
                  <c:v>42.66</c:v>
                </c:pt>
                <c:pt idx="3">
                  <c:v>43.45</c:v>
                </c:pt>
                <c:pt idx="4">
                  <c:v>43.24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1-4EF8-B68A-82EBFA48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33920"/>
        <c:axId val="1320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56.94</c:v>
                </c:pt>
                <c:pt idx="2">
                  <c:v>58.28</c:v>
                </c:pt>
                <c:pt idx="3">
                  <c:v>56.67</c:v>
                </c:pt>
                <c:pt idx="4">
                  <c:v>58.04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1-4EF8-B68A-82EBFA48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33920"/>
        <c:axId val="132036096"/>
      </c:lineChart>
      <c:dateAx>
        <c:axId val="1320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36096"/>
        <c:crosses val="autoZero"/>
        <c:auto val="1"/>
        <c:lblOffset val="100"/>
        <c:baseTimeUnit val="years"/>
      </c:dateAx>
      <c:valAx>
        <c:axId val="1320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91.56</c:v>
                </c:pt>
                <c:pt idx="1">
                  <c:v>91.41</c:v>
                </c:pt>
                <c:pt idx="2">
                  <c:v>90.42</c:v>
                </c:pt>
                <c:pt idx="3">
                  <c:v>90.97</c:v>
                </c:pt>
                <c:pt idx="4">
                  <c:v>89.87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3-47BC-B3FD-ECC6A3BC1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078592"/>
        <c:axId val="1320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92.42</c:v>
                </c:pt>
                <c:pt idx="1">
                  <c:v>92.35</c:v>
                </c:pt>
                <c:pt idx="2">
                  <c:v>92.78</c:v>
                </c:pt>
                <c:pt idx="3">
                  <c:v>92.9</c:v>
                </c:pt>
                <c:pt idx="4">
                  <c:v>92.56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3-47BC-B3FD-ECC6A3BC1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78592"/>
        <c:axId val="132084864"/>
      </c:lineChart>
      <c:dateAx>
        <c:axId val="13207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084864"/>
        <c:crosses val="autoZero"/>
        <c:auto val="1"/>
        <c:lblOffset val="100"/>
        <c:baseTimeUnit val="years"/>
      </c:dateAx>
      <c:valAx>
        <c:axId val="1320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07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85.36</c:v>
                </c:pt>
                <c:pt idx="1">
                  <c:v>84.67</c:v>
                </c:pt>
                <c:pt idx="2">
                  <c:v>86.15</c:v>
                </c:pt>
                <c:pt idx="3">
                  <c:v>86.55</c:v>
                </c:pt>
                <c:pt idx="4">
                  <c:v>85.75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7FA-982F-F63EFD147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47648"/>
        <c:axId val="11835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B-47FA-982F-F63EFD147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47648"/>
        <c:axId val="118353920"/>
      </c:lineChart>
      <c:dateAx>
        <c:axId val="11834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53920"/>
        <c:crosses val="autoZero"/>
        <c:auto val="1"/>
        <c:lblOffset val="100"/>
        <c:baseTimeUnit val="years"/>
      </c:dateAx>
      <c:valAx>
        <c:axId val="11835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4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0-45C7-9530-2B733CF2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51072"/>
        <c:axId val="11885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0-45C7-9530-2B733CF2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51072"/>
        <c:axId val="118852992"/>
      </c:lineChart>
      <c:dateAx>
        <c:axId val="1188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52992"/>
        <c:crosses val="autoZero"/>
        <c:auto val="1"/>
        <c:lblOffset val="100"/>
        <c:baseTimeUnit val="years"/>
      </c:dateAx>
      <c:valAx>
        <c:axId val="11885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5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8-4143-9736-B464785F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95744"/>
        <c:axId val="1188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8-4143-9736-B464785F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95744"/>
        <c:axId val="118897664"/>
      </c:lineChart>
      <c:dateAx>
        <c:axId val="11889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97664"/>
        <c:crosses val="autoZero"/>
        <c:auto val="1"/>
        <c:lblOffset val="100"/>
        <c:baseTimeUnit val="years"/>
      </c:dateAx>
      <c:valAx>
        <c:axId val="1188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9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1-4F09-A19C-4A4E3DF3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12128"/>
        <c:axId val="11891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1-4F09-A19C-4A4E3DF3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2128"/>
        <c:axId val="118914048"/>
      </c:lineChart>
      <c:dateAx>
        <c:axId val="11891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14048"/>
        <c:crosses val="autoZero"/>
        <c:auto val="1"/>
        <c:lblOffset val="100"/>
        <c:baseTimeUnit val="years"/>
      </c:dateAx>
      <c:valAx>
        <c:axId val="11891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1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5-49A2-A23B-38BC7E53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10752"/>
        <c:axId val="1192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5-49A2-A23B-38BC7E53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10752"/>
        <c:axId val="119212672"/>
      </c:lineChart>
      <c:dateAx>
        <c:axId val="11921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12672"/>
        <c:crosses val="autoZero"/>
        <c:auto val="1"/>
        <c:lblOffset val="100"/>
        <c:baseTimeUnit val="years"/>
      </c:dateAx>
      <c:valAx>
        <c:axId val="1192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1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1612.91</c:v>
                </c:pt>
                <c:pt idx="1">
                  <c:v>1537.7</c:v>
                </c:pt>
                <c:pt idx="2">
                  <c:v>1467.05</c:v>
                </c:pt>
                <c:pt idx="3">
                  <c:v>1366.6</c:v>
                </c:pt>
                <c:pt idx="4">
                  <c:v>1299.31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8-4EA9-A994-026441E5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51328"/>
        <c:axId val="1192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1127.77</c:v>
                </c:pt>
                <c:pt idx="1">
                  <c:v>1066.1600000000001</c:v>
                </c:pt>
                <c:pt idx="2">
                  <c:v>1117.27</c:v>
                </c:pt>
                <c:pt idx="3">
                  <c:v>1051.49</c:v>
                </c:pt>
                <c:pt idx="4">
                  <c:v>991.69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8-4EA9-A994-026441E5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51328"/>
        <c:axId val="119253248"/>
      </c:lineChart>
      <c:dateAx>
        <c:axId val="11925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53248"/>
        <c:crosses val="autoZero"/>
        <c:auto val="1"/>
        <c:lblOffset val="100"/>
        <c:baseTimeUnit val="years"/>
      </c:dateAx>
      <c:valAx>
        <c:axId val="11925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5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75.13</c:v>
                </c:pt>
                <c:pt idx="2">
                  <c:v>76.760000000000005</c:v>
                </c:pt>
                <c:pt idx="3">
                  <c:v>78.31</c:v>
                </c:pt>
                <c:pt idx="4">
                  <c:v>77.900000000000006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C-4AA1-AE0C-75078922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18080"/>
        <c:axId val="1279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75.08</c:v>
                </c:pt>
                <c:pt idx="1">
                  <c:v>76.91</c:v>
                </c:pt>
                <c:pt idx="2">
                  <c:v>76.33</c:v>
                </c:pt>
                <c:pt idx="3">
                  <c:v>80.11</c:v>
                </c:pt>
                <c:pt idx="4">
                  <c:v>84.53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C-4AA1-AE0C-75078922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18080"/>
        <c:axId val="127920000"/>
      </c:lineChart>
      <c:dateAx>
        <c:axId val="1279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7920000"/>
        <c:crosses val="autoZero"/>
        <c:auto val="1"/>
        <c:lblOffset val="100"/>
        <c:baseTimeUnit val="years"/>
      </c:dateAx>
      <c:valAx>
        <c:axId val="1279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9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8-4758-BFCC-55EA107CB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93600"/>
        <c:axId val="13199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164.73</c:v>
                </c:pt>
                <c:pt idx="1">
                  <c:v>160.77000000000001</c:v>
                </c:pt>
                <c:pt idx="2">
                  <c:v>164.13</c:v>
                </c:pt>
                <c:pt idx="3">
                  <c:v>162.66</c:v>
                </c:pt>
                <c:pt idx="4">
                  <c:v>154.69999999999999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8-4758-BFCC-55EA107CB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93600"/>
        <c:axId val="131995520"/>
      </c:lineChart>
      <c:dateAx>
        <c:axId val="13199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995520"/>
        <c:crosses val="autoZero"/>
        <c:auto val="1"/>
        <c:lblOffset val="100"/>
        <c:baseTimeUnit val="years"/>
      </c:dateAx>
      <c:valAx>
        <c:axId val="13199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99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4" zoomScaleNormal="10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埼玉県　毛呂山・越生・鳩山公共下水道組合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Bc2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 t="str">
        <f>データ!S6</f>
        <v>-</v>
      </c>
      <c r="AM8" s="67"/>
      <c r="AN8" s="67"/>
      <c r="AO8" s="67"/>
      <c r="AP8" s="67"/>
      <c r="AQ8" s="67"/>
      <c r="AR8" s="67"/>
      <c r="AS8" s="67"/>
      <c r="AT8" s="66" t="str">
        <f>データ!T6</f>
        <v>-</v>
      </c>
      <c r="AU8" s="66"/>
      <c r="AV8" s="66"/>
      <c r="AW8" s="66"/>
      <c r="AX8" s="66"/>
      <c r="AY8" s="66"/>
      <c r="AZ8" s="66"/>
      <c r="BA8" s="66"/>
      <c r="BB8" s="66" t="str">
        <f>データ!U6</f>
        <v>-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63.86</v>
      </c>
      <c r="Q10" s="66"/>
      <c r="R10" s="66"/>
      <c r="S10" s="66"/>
      <c r="T10" s="66"/>
      <c r="U10" s="66"/>
      <c r="V10" s="66"/>
      <c r="W10" s="66">
        <f>データ!Q6</f>
        <v>94.14</v>
      </c>
      <c r="X10" s="66"/>
      <c r="Y10" s="66"/>
      <c r="Z10" s="66"/>
      <c r="AA10" s="66"/>
      <c r="AB10" s="66"/>
      <c r="AC10" s="66"/>
      <c r="AD10" s="67">
        <f>データ!R6</f>
        <v>1890</v>
      </c>
      <c r="AE10" s="67"/>
      <c r="AF10" s="67"/>
      <c r="AG10" s="67"/>
      <c r="AH10" s="67"/>
      <c r="AI10" s="67"/>
      <c r="AJ10" s="67"/>
      <c r="AK10" s="2"/>
      <c r="AL10" s="67">
        <f>データ!V6</f>
        <v>38584</v>
      </c>
      <c r="AM10" s="67"/>
      <c r="AN10" s="67"/>
      <c r="AO10" s="67"/>
      <c r="AP10" s="67"/>
      <c r="AQ10" s="67"/>
      <c r="AR10" s="67"/>
      <c r="AS10" s="67"/>
      <c r="AT10" s="66">
        <f>データ!W6</f>
        <v>7.56</v>
      </c>
      <c r="AU10" s="66"/>
      <c r="AV10" s="66"/>
      <c r="AW10" s="66"/>
      <c r="AX10" s="66"/>
      <c r="AY10" s="66"/>
      <c r="AZ10" s="66"/>
      <c r="BA10" s="66"/>
      <c r="BB10" s="66">
        <f>データ!X6</f>
        <v>5103.7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118907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毛呂山・越生・鳩山公共下水道組合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63.86</v>
      </c>
      <c r="Q6" s="34">
        <f t="shared" si="3"/>
        <v>94.14</v>
      </c>
      <c r="R6" s="34">
        <f t="shared" si="3"/>
        <v>1890</v>
      </c>
      <c r="S6" s="34" t="str">
        <f t="shared" si="3"/>
        <v>-</v>
      </c>
      <c r="T6" s="34" t="str">
        <f t="shared" si="3"/>
        <v>-</v>
      </c>
      <c r="U6" s="34" t="str">
        <f t="shared" si="3"/>
        <v>-</v>
      </c>
      <c r="V6" s="34">
        <f t="shared" si="3"/>
        <v>38584</v>
      </c>
      <c r="W6" s="34">
        <f t="shared" si="3"/>
        <v>7.56</v>
      </c>
      <c r="X6" s="34">
        <f t="shared" si="3"/>
        <v>5103.7</v>
      </c>
      <c r="Y6" s="35">
        <f>IF(Y7="",NA(),Y7)</f>
        <v>85.36</v>
      </c>
      <c r="Z6" s="35">
        <f t="shared" ref="Z6:AH6" si="4">IF(Z7="",NA(),Z7)</f>
        <v>84.67</v>
      </c>
      <c r="AA6" s="35">
        <f t="shared" si="4"/>
        <v>86.15</v>
      </c>
      <c r="AB6" s="35">
        <f t="shared" si="4"/>
        <v>86.55</v>
      </c>
      <c r="AC6" s="35">
        <f t="shared" si="4"/>
        <v>85.75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1612.91</v>
      </c>
      <c r="BG6" s="35">
        <f t="shared" ref="BG6:BO6" si="7">IF(BG7="",NA(),BG7)</f>
        <v>1537.7</v>
      </c>
      <c r="BH6" s="35">
        <f t="shared" si="7"/>
        <v>1467.05</v>
      </c>
      <c r="BI6" s="35">
        <f t="shared" si="7"/>
        <v>1366.6</v>
      </c>
      <c r="BJ6" s="35">
        <f t="shared" si="7"/>
        <v>1299.31</v>
      </c>
      <c r="BK6" s="35">
        <f t="shared" si="7"/>
        <v>1127.77</v>
      </c>
      <c r="BL6" s="35">
        <f t="shared" si="7"/>
        <v>1066.1600000000001</v>
      </c>
      <c r="BM6" s="35">
        <f t="shared" si="7"/>
        <v>1117.27</v>
      </c>
      <c r="BN6" s="35">
        <f t="shared" si="7"/>
        <v>1051.49</v>
      </c>
      <c r="BO6" s="35">
        <f t="shared" si="7"/>
        <v>991.69</v>
      </c>
      <c r="BP6" s="34" t="str">
        <f>IF(BP7="","",IF(BP7="-","【-】","【"&amp;SUBSTITUTE(TEXT(BP7,"#,##0.00"),"-","△")&amp;"】"))</f>
        <v>【728.30】</v>
      </c>
      <c r="BQ6" s="35">
        <f>IF(BQ7="",NA(),BQ7)</f>
        <v>75.239999999999995</v>
      </c>
      <c r="BR6" s="35">
        <f t="shared" ref="BR6:BZ6" si="8">IF(BR7="",NA(),BR7)</f>
        <v>75.13</v>
      </c>
      <c r="BS6" s="35">
        <f t="shared" si="8"/>
        <v>76.760000000000005</v>
      </c>
      <c r="BT6" s="35">
        <f t="shared" si="8"/>
        <v>78.31</v>
      </c>
      <c r="BU6" s="35">
        <f t="shared" si="8"/>
        <v>77.900000000000006</v>
      </c>
      <c r="BV6" s="35">
        <f t="shared" si="8"/>
        <v>75.08</v>
      </c>
      <c r="BW6" s="35">
        <f t="shared" si="8"/>
        <v>76.91</v>
      </c>
      <c r="BX6" s="35">
        <f t="shared" si="8"/>
        <v>76.33</v>
      </c>
      <c r="BY6" s="35">
        <f t="shared" si="8"/>
        <v>80.11</v>
      </c>
      <c r="BZ6" s="35">
        <f t="shared" si="8"/>
        <v>84.53</v>
      </c>
      <c r="CA6" s="34" t="str">
        <f>IF(CA7="","",IF(CA7="-","【-】","【"&amp;SUBSTITUTE(TEXT(CA7,"#,##0.00"),"-","△")&amp;"】"))</f>
        <v>【100.04】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164.73</v>
      </c>
      <c r="CH6" s="35">
        <f t="shared" si="9"/>
        <v>160.77000000000001</v>
      </c>
      <c r="CI6" s="35">
        <f t="shared" si="9"/>
        <v>164.13</v>
      </c>
      <c r="CJ6" s="35">
        <f t="shared" si="9"/>
        <v>162.66</v>
      </c>
      <c r="CK6" s="35">
        <f t="shared" si="9"/>
        <v>154.69999999999999</v>
      </c>
      <c r="CL6" s="34" t="str">
        <f>IF(CL7="","",IF(CL7="-","【-】","【"&amp;SUBSTITUTE(TEXT(CL7,"#,##0.00"),"-","△")&amp;"】"))</f>
        <v>【137.82】</v>
      </c>
      <c r="CM6" s="35">
        <f>IF(CM7="",NA(),CM7)</f>
        <v>42.21</v>
      </c>
      <c r="CN6" s="35">
        <f t="shared" ref="CN6:CV6" si="10">IF(CN7="",NA(),CN7)</f>
        <v>43.24</v>
      </c>
      <c r="CO6" s="35">
        <f t="shared" si="10"/>
        <v>42.66</v>
      </c>
      <c r="CP6" s="35">
        <f t="shared" si="10"/>
        <v>43.45</v>
      </c>
      <c r="CQ6" s="35">
        <f t="shared" si="10"/>
        <v>43.24</v>
      </c>
      <c r="CR6" s="35">
        <f t="shared" si="10"/>
        <v>58.78</v>
      </c>
      <c r="CS6" s="35">
        <f t="shared" si="10"/>
        <v>56.94</v>
      </c>
      <c r="CT6" s="35">
        <f t="shared" si="10"/>
        <v>58.28</v>
      </c>
      <c r="CU6" s="35">
        <f t="shared" si="10"/>
        <v>56.67</v>
      </c>
      <c r="CV6" s="35">
        <f t="shared" si="10"/>
        <v>58.04</v>
      </c>
      <c r="CW6" s="34" t="str">
        <f>IF(CW7="","",IF(CW7="-","【-】","【"&amp;SUBSTITUTE(TEXT(CW7,"#,##0.00"),"-","△")&amp;"】"))</f>
        <v>【60.09】</v>
      </c>
      <c r="CX6" s="35">
        <f>IF(CX7="",NA(),CX7)</f>
        <v>91.56</v>
      </c>
      <c r="CY6" s="35">
        <f t="shared" ref="CY6:DG6" si="11">IF(CY7="",NA(),CY7)</f>
        <v>91.41</v>
      </c>
      <c r="CZ6" s="35">
        <f t="shared" si="11"/>
        <v>90.42</v>
      </c>
      <c r="DA6" s="35">
        <f t="shared" si="11"/>
        <v>90.97</v>
      </c>
      <c r="DB6" s="35">
        <f t="shared" si="11"/>
        <v>89.87</v>
      </c>
      <c r="DC6" s="35">
        <f t="shared" si="11"/>
        <v>92.42</v>
      </c>
      <c r="DD6" s="35">
        <f t="shared" si="11"/>
        <v>92.35</v>
      </c>
      <c r="DE6" s="35">
        <f t="shared" si="11"/>
        <v>92.78</v>
      </c>
      <c r="DF6" s="35">
        <f t="shared" si="11"/>
        <v>92.9</v>
      </c>
      <c r="DG6" s="35">
        <f t="shared" si="11"/>
        <v>92.56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0.06</v>
      </c>
      <c r="EL6" s="35">
        <f t="shared" si="14"/>
        <v>0.05</v>
      </c>
      <c r="EM6" s="35">
        <f t="shared" si="14"/>
        <v>0.04</v>
      </c>
      <c r="EN6" s="35">
        <f t="shared" si="14"/>
        <v>0.05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118907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63.86</v>
      </c>
      <c r="Q7" s="38">
        <v>94.14</v>
      </c>
      <c r="R7" s="38">
        <v>1890</v>
      </c>
      <c r="S7" s="38" t="s">
        <v>114</v>
      </c>
      <c r="T7" s="38" t="s">
        <v>114</v>
      </c>
      <c r="U7" s="38" t="s">
        <v>114</v>
      </c>
      <c r="V7" s="38">
        <v>38584</v>
      </c>
      <c r="W7" s="38">
        <v>7.56</v>
      </c>
      <c r="X7" s="38">
        <v>5103.7</v>
      </c>
      <c r="Y7" s="38">
        <v>85.36</v>
      </c>
      <c r="Z7" s="38">
        <v>84.67</v>
      </c>
      <c r="AA7" s="38">
        <v>86.15</v>
      </c>
      <c r="AB7" s="38">
        <v>86.55</v>
      </c>
      <c r="AC7" s="38">
        <v>85.75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1612.91</v>
      </c>
      <c r="BG7" s="38">
        <v>1537.7</v>
      </c>
      <c r="BH7" s="38">
        <v>1467.05</v>
      </c>
      <c r="BI7" s="38">
        <v>1366.6</v>
      </c>
      <c r="BJ7" s="38">
        <v>1299.31</v>
      </c>
      <c r="BK7" s="38">
        <v>1127.77</v>
      </c>
      <c r="BL7" s="38">
        <v>1066.1600000000001</v>
      </c>
      <c r="BM7" s="38">
        <v>1117.27</v>
      </c>
      <c r="BN7" s="38">
        <v>1051.49</v>
      </c>
      <c r="BO7" s="38">
        <v>991.69</v>
      </c>
      <c r="BP7" s="38">
        <v>728.3</v>
      </c>
      <c r="BQ7" s="38">
        <v>75.239999999999995</v>
      </c>
      <c r="BR7" s="38">
        <v>75.13</v>
      </c>
      <c r="BS7" s="38">
        <v>76.760000000000005</v>
      </c>
      <c r="BT7" s="38">
        <v>78.31</v>
      </c>
      <c r="BU7" s="38">
        <v>77.900000000000006</v>
      </c>
      <c r="BV7" s="38">
        <v>75.08</v>
      </c>
      <c r="BW7" s="38">
        <v>76.91</v>
      </c>
      <c r="BX7" s="38">
        <v>76.33</v>
      </c>
      <c r="BY7" s="38">
        <v>80.11</v>
      </c>
      <c r="BZ7" s="38">
        <v>84.53</v>
      </c>
      <c r="CA7" s="38">
        <v>100.04</v>
      </c>
      <c r="CB7" s="38">
        <v>150</v>
      </c>
      <c r="CC7" s="38">
        <v>150</v>
      </c>
      <c r="CD7" s="38">
        <v>150</v>
      </c>
      <c r="CE7" s="38">
        <v>150</v>
      </c>
      <c r="CF7" s="38">
        <v>150</v>
      </c>
      <c r="CG7" s="38">
        <v>164.73</v>
      </c>
      <c r="CH7" s="38">
        <v>160.77000000000001</v>
      </c>
      <c r="CI7" s="38">
        <v>164.13</v>
      </c>
      <c r="CJ7" s="38">
        <v>162.66</v>
      </c>
      <c r="CK7" s="38">
        <v>154.69999999999999</v>
      </c>
      <c r="CL7" s="38">
        <v>137.82</v>
      </c>
      <c r="CM7" s="38">
        <v>42.21</v>
      </c>
      <c r="CN7" s="38">
        <v>43.24</v>
      </c>
      <c r="CO7" s="38">
        <v>42.66</v>
      </c>
      <c r="CP7" s="38">
        <v>43.45</v>
      </c>
      <c r="CQ7" s="38">
        <v>43.24</v>
      </c>
      <c r="CR7" s="38">
        <v>58.78</v>
      </c>
      <c r="CS7" s="38">
        <v>56.94</v>
      </c>
      <c r="CT7" s="38">
        <v>58.28</v>
      </c>
      <c r="CU7" s="38">
        <v>56.67</v>
      </c>
      <c r="CV7" s="38">
        <v>58.04</v>
      </c>
      <c r="CW7" s="38">
        <v>60.09</v>
      </c>
      <c r="CX7" s="38">
        <v>91.56</v>
      </c>
      <c r="CY7" s="38">
        <v>91.41</v>
      </c>
      <c r="CZ7" s="38">
        <v>90.42</v>
      </c>
      <c r="DA7" s="38">
        <v>90.97</v>
      </c>
      <c r="DB7" s="38">
        <v>89.87</v>
      </c>
      <c r="DC7" s="38">
        <v>92.42</v>
      </c>
      <c r="DD7" s="38">
        <v>92.35</v>
      </c>
      <c r="DE7" s="38">
        <v>92.78</v>
      </c>
      <c r="DF7" s="38">
        <v>92.9</v>
      </c>
      <c r="DG7" s="38">
        <v>92.56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0.06</v>
      </c>
      <c r="EL7" s="38">
        <v>0.05</v>
      </c>
      <c r="EM7" s="38">
        <v>0.04</v>
      </c>
      <c r="EN7" s="38">
        <v>0.05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moh2017-51</cp:lastModifiedBy>
  <cp:lastPrinted>2018-02-09T04:02:08Z</cp:lastPrinted>
  <dcterms:created xsi:type="dcterms:W3CDTF">2017-12-25T02:05:36Z</dcterms:created>
  <dcterms:modified xsi:type="dcterms:W3CDTF">2018-02-09T04:02:46Z</dcterms:modified>
  <cp:category/>
</cp:coreProperties>
</file>