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I8" i="4"/>
  <c r="B8" i="4"/>
  <c r="C10" i="5" l="1"/>
  <c r="D10" i="5"/>
  <c r="E10" i="5"/>
  <c r="B10" i="5"/>
</calcChain>
</file>

<file path=xl/sharedStrings.xml><?xml version="1.0" encoding="utf-8"?>
<sst xmlns="http://schemas.openxmlformats.org/spreadsheetml/2006/main" count="247" uniqueCount="126">
  <si>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</si>
  <si>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</si>
  <si>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</si>
  <si>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</si>
  <si>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</si>
  <si>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</si>
  <si>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</si>
  <si>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</si>
  <si>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</si>
  <si>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</si>
  <si>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</si>
  <si>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</si>
  <si>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</si>
  <si>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</si>
  <si>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</si>
  <si>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</si>
  <si>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</si>
  <si>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</si>
  <si>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</si>
  <si>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</si>
  <si>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</si>
  <si>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</si>
  <si>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</si>
  <si>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</si>
  <si>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</si>
  <si>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</si>
  <si>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</si>
  <si>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</si>
  <si>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</si>
  <si>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</si>
  <si>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</si>
  <si>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</si>
  <si>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</si>
  <si>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</si>
  <si>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</si>
  <si>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</si>
  <si>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</si>
  <si>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</si>
  <si>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</si>
  <si>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</si>
  <si>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</si>
  <si>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</si>
  <si>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</si>
  <si>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</si>
  <si>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</si>
  <si>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</si>
  <si>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</si>
  <si>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</si>
  <si>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</si>
  <si>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</si>
  <si>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</si>
  <si>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</si>
  <si>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</si>
  <si>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</si>
  <si>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</si>
  <si>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</si>
  <si>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</si>
  <si>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</si>
  <si>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</si>
  <si>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</si>
  <si>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</si>
  <si>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</si>
  <si>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</si>
  <si>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</si>
  <si>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</si>
  <si>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</si>
  <si>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</si>
  <si>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</si>
  <si>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</si>
  <si>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</si>
  <si>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</si>
  <si>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</si>
  <si>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</si>
  <si>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</si>
  <si>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</si>
  <si>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</si>
  <si>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</si>
  <si>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</si>
  <si>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</si>
  <si>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</si>
  <si>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</si>
  <si>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</si>
  <si>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</si>
  <si>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</si>
  <si>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</si>
  <si>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</si>
  <si>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</si>
  <si>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</si>
  <si>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</si>
  <si>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</si>
  <si>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</si>
  <si>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</si>
  <si>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</si>
  <si>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</si>
  <si>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</si>
  <si>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</si>
  <si>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</si>
  <si>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</si>
  <si>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</si>
  <si>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</si>
  <si>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</si>
  <si>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</si>
  <si>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</si>
  <si>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</si>
  <si>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</si>
  <si>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</si>
  <si>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</si>
  <si>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</si>
  <si>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</si>
  <si>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</si>
  <si>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松伏町</t>
  </si>
  <si>
    <t>法非適用</t>
  </si>
  <si>
    <t>下水道事業</t>
  </si>
  <si>
    <t>公共下水道</t>
  </si>
  <si>
    <t>Ca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</si>
  <si>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</si>
  <si>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</si>
  <si>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</si>
  <si>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</si>
  <si>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</si>
  <si>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</si>
  <si>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</si>
  <si>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松伏町の公共下水道は平成５年に供用が開始され、総延長は汚水86.5km、雨水10.5kmの計97kmです。平成25年度を以って汚水管渠整備計画を完了しています。
 汚水管渠の大半は塩ビ管を使用していること、管渠の残存耐用年数が25年以上あること等から、本格的な布設換工事の着手は平成50年度以降となる見込みです。
 一方、２ヶ所あるポンプ場施設においては、耐用年数を既に経過しているため、早期の改築または改良工事を行う必要があります。</t>
    <phoneticPr fontId="4"/>
  </si>
  <si>
    <t>　松伏町の将来人口予測については、行政区域内人口が減少傾向にあるものの、都心から30km圏内に属しているため、市街化区域内では今後10年間の人口推移をほぼ横ばいと見込んでいます。しかし、近年の節水意識の向上に伴い、有収水量は次第に減少していくものと思われます。
また、各指標を分析した結果、
・水洗化率の向上
・未収金の徴収強化
・年々増加する維持管理費の縮減　　等
について、より重点的に推進していく必要があると考えています。
 不要コストを抑制すると同時に、将来の投資財源の確保について戦略的に見直しを図る予定です。</t>
    <rPh sb="216" eb="218">
      <t>フヨウ</t>
    </rPh>
    <rPh sb="231" eb="233">
      <t>ショウライ</t>
    </rPh>
    <rPh sb="234" eb="236">
      <t>トウシ</t>
    </rPh>
    <rPh sb="245" eb="247">
      <t>センリャク</t>
    </rPh>
    <rPh sb="247" eb="248">
      <t>テキ</t>
    </rPh>
    <rPh sb="249" eb="251">
      <t>ミナオ</t>
    </rPh>
    <rPh sb="253" eb="254">
      <t>ハカ</t>
    </rPh>
    <phoneticPr fontId="4"/>
  </si>
  <si>
    <t>①収益的収支比率について
　地方債償還金が増加したことにより前年度比減となっています。今後は企業債元利償還金がH29年度をピークに減少していくことから、この指標は数年後には黒字の状態に改善する見込みです。
④企業債残高対事業規模比率について
　H28年度は前年度比で微増となりましたが、数値は減少傾向にあり、ほぼ類似団体平均に近い値で推移しています。H25年度に管渠整備計画が完了し、起債対象工事が少ないこと、汚水管渠の残存耐用年数が25年以上あること等から、更新工事を行うまで企業債残高は毎年減少していきます。
⑤経費回収率について
　基準値である100％には及ばない状態ですが、H30年度に料金改定を予定しているため、類似団体平均値に近づいていく見込みです。
⑥汚水処理原価について
　類似団体平均値に近い150円で推移しています。維持管理費の中で高コスト要因となっているポンプ場施設のメンテナンスを見直すことにより、費用逓減を図る必要があります。
⑧水洗化率について
　平均値より低い値で推移しているものの、年度毎に安定増を続けています。水洗化率の向上は事業経営の改善に直結することから、接続促進については重点的な対策を講じていきます。</t>
    <rPh sb="14" eb="17">
      <t>チホウサイ</t>
    </rPh>
    <rPh sb="17" eb="20">
      <t>ショウカンキン</t>
    </rPh>
    <rPh sb="125" eb="127">
      <t>ネンド</t>
    </rPh>
    <rPh sb="128" eb="132">
      <t>ゼンネンドヒ</t>
    </rPh>
    <rPh sb="133" eb="135">
      <t>ビゾウ</t>
    </rPh>
    <rPh sb="163" eb="164">
      <t>チカ</t>
    </rPh>
    <rPh sb="165" eb="166">
      <t>アタイ</t>
    </rPh>
    <rPh sb="167" eb="169">
      <t>スイイ</t>
    </rPh>
    <rPh sb="230" eb="232">
      <t>コウシン</t>
    </rPh>
    <rPh sb="232" eb="234">
      <t>コウジ</t>
    </rPh>
    <rPh sb="235" eb="236">
      <t>オコナ</t>
    </rPh>
    <rPh sb="297" eb="299">
      <t>リョウキン</t>
    </rPh>
    <rPh sb="299" eb="301">
      <t>カイテイ</t>
    </rPh>
    <rPh sb="311" eb="313">
      <t>ルイジ</t>
    </rPh>
    <rPh sb="313" eb="315">
      <t>ダンタイ</t>
    </rPh>
    <rPh sb="315" eb="318">
      <t>ヘイキンチ</t>
    </rPh>
    <rPh sb="319" eb="320">
      <t>チカ</t>
    </rPh>
    <rPh sb="325" eb="327">
      <t>ミコ</t>
    </rPh>
    <rPh sb="459" eb="460">
      <t>ゴト</t>
    </rPh>
    <rPh sb="461" eb="463">
      <t>アンテイ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</si>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</sst>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477376"/>
        <c:axId val="161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0.22</c:v>
                </c:pt>
                <c:pt idx="2" formatCode="#,##0.00;&quot;△&quot;#,##0.00">
                  <c:v>0</c:v>
                </c:pt>
                <c:pt idx="3" formatCode="#,##0.00;&quot;△&quot;#,##0.00">
                  <c:v>0</c:v>
                </c:pt>
                <c:pt idx="4">
                  <c:v>0.02</c:v>
                </c:pt>
              </c:numCache>
            </c:numRef>
          </c:val>
          <c:smooth val="0"/>
        </c:ser>
        <c:dLbls>
          <c:showLegendKey val="0"/>
          <c:showVal val="0"/>
          <c:showCatName val="0"/>
          <c:showSerName val="0"/>
          <c:showPercent val="0"/>
          <c:showBubbleSize val="0"/>
        </c:dLbls>
        <c:marker val="1"/>
        <c:smooth val="0"/>
        <c:axId val="161477376"/>
        <c:axId val="161479296"/>
      </c:lineChart>
      <c:dateAx>
        <c:axId val="161477376"/>
        <c:scaling>
          <c:orientation val="minMax"/>
        </c:scaling>
        <c:delete val="1"/>
        <c:axPos val="b"/>
        <c:numFmt formatCode="ge" sourceLinked="1"/>
        <c:majorTickMark val="none"/>
        <c:minorTickMark val="none"/>
        <c:tickLblPos val="none"/>
        <c:crossAx val="161479296"/>
        <c:crosses val="autoZero"/>
        <c:auto val="1"/>
        <c:lblOffset val="100"/>
        <c:baseTimeUnit val="years"/>
      </c:dateAx>
      <c:valAx>
        <c:axId val="161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724160"/>
        <c:axId val="1677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19.95</c:v>
                </c:pt>
                <c:pt idx="2">
                  <c:v>0</c:v>
                </c:pt>
                <c:pt idx="3">
                  <c:v>0</c:v>
                </c:pt>
                <c:pt idx="4">
                  <c:v>40.83</c:v>
                </c:pt>
              </c:numCache>
            </c:numRef>
          </c:val>
          <c:smooth val="0"/>
        </c:ser>
        <c:dLbls>
          <c:showLegendKey val="0"/>
          <c:showVal val="0"/>
          <c:showCatName val="0"/>
          <c:showSerName val="0"/>
          <c:showPercent val="0"/>
          <c:showBubbleSize val="0"/>
        </c:dLbls>
        <c:marker val="1"/>
        <c:smooth val="0"/>
        <c:axId val="167724160"/>
        <c:axId val="167726080"/>
      </c:lineChart>
      <c:dateAx>
        <c:axId val="167724160"/>
        <c:scaling>
          <c:orientation val="minMax"/>
        </c:scaling>
        <c:delete val="1"/>
        <c:axPos val="b"/>
        <c:numFmt formatCode="ge" sourceLinked="1"/>
        <c:majorTickMark val="none"/>
        <c:minorTickMark val="none"/>
        <c:tickLblPos val="none"/>
        <c:crossAx val="167726080"/>
        <c:crosses val="autoZero"/>
        <c:auto val="1"/>
        <c:lblOffset val="100"/>
        <c:baseTimeUnit val="years"/>
      </c:dateAx>
      <c:valAx>
        <c:axId val="1677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80.38</c:v>
                </c:pt>
                <c:pt idx="1">
                  <c:v>81.849999999999994</c:v>
                </c:pt>
                <c:pt idx="2">
                  <c:v>83.17</c:v>
                </c:pt>
                <c:pt idx="3">
                  <c:v>84.14</c:v>
                </c:pt>
                <c:pt idx="4">
                  <c:v>85.07</c:v>
                </c:pt>
              </c:numCache>
            </c:numRef>
          </c:val>
        </c:ser>
        <c:dLbls>
          <c:showLegendKey val="0"/>
          <c:showVal val="0"/>
          <c:showCatName val="0"/>
          <c:showSerName val="0"/>
          <c:showPercent val="0"/>
          <c:showBubbleSize val="0"/>
        </c:dLbls>
        <c:gapWidth val="150"/>
        <c:axId val="167781120"/>
        <c:axId val="1677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91.99</c:v>
                </c:pt>
                <c:pt idx="2">
                  <c:v>89.59</c:v>
                </c:pt>
                <c:pt idx="3">
                  <c:v>92.71</c:v>
                </c:pt>
                <c:pt idx="4">
                  <c:v>89.61</c:v>
                </c:pt>
              </c:numCache>
            </c:numRef>
          </c:val>
          <c:smooth val="0"/>
        </c:ser>
        <c:dLbls>
          <c:showLegendKey val="0"/>
          <c:showVal val="0"/>
          <c:showCatName val="0"/>
          <c:showSerName val="0"/>
          <c:showPercent val="0"/>
          <c:showBubbleSize val="0"/>
        </c:dLbls>
        <c:marker val="1"/>
        <c:smooth val="0"/>
        <c:axId val="167781120"/>
        <c:axId val="167783040"/>
      </c:lineChart>
      <c:dateAx>
        <c:axId val="167781120"/>
        <c:scaling>
          <c:orientation val="minMax"/>
        </c:scaling>
        <c:delete val="1"/>
        <c:axPos val="b"/>
        <c:numFmt formatCode="ge" sourceLinked="1"/>
        <c:majorTickMark val="none"/>
        <c:minorTickMark val="none"/>
        <c:tickLblPos val="none"/>
        <c:crossAx val="167783040"/>
        <c:crosses val="autoZero"/>
        <c:auto val="1"/>
        <c:lblOffset val="100"/>
        <c:baseTimeUnit val="years"/>
      </c:dateAx>
      <c:valAx>
        <c:axId val="1677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80.36</c:v>
                </c:pt>
                <c:pt idx="1">
                  <c:v>80.319999999999993</c:v>
                </c:pt>
                <c:pt idx="2">
                  <c:v>82.04</c:v>
                </c:pt>
                <c:pt idx="3">
                  <c:v>82.14</c:v>
                </c:pt>
                <c:pt idx="4">
                  <c:v>81.599999999999994</c:v>
                </c:pt>
              </c:numCache>
            </c:numRef>
          </c:val>
        </c:ser>
        <c:dLbls>
          <c:showLegendKey val="0"/>
          <c:showVal val="0"/>
          <c:showCatName val="0"/>
          <c:showSerName val="0"/>
          <c:showPercent val="0"/>
          <c:showBubbleSize val="0"/>
        </c:dLbls>
        <c:gapWidth val="150"/>
        <c:axId val="165523840"/>
        <c:axId val="1655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23840"/>
        <c:axId val="165525760"/>
      </c:lineChart>
      <c:dateAx>
        <c:axId val="165523840"/>
        <c:scaling>
          <c:orientation val="minMax"/>
        </c:scaling>
        <c:delete val="1"/>
        <c:axPos val="b"/>
        <c:numFmt formatCode="ge" sourceLinked="1"/>
        <c:majorTickMark val="none"/>
        <c:minorTickMark val="none"/>
        <c:tickLblPos val="none"/>
        <c:crossAx val="165525760"/>
        <c:crosses val="autoZero"/>
        <c:auto val="1"/>
        <c:lblOffset val="100"/>
        <c:baseTimeUnit val="years"/>
      </c:dateAx>
      <c:valAx>
        <c:axId val="165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871040"/>
        <c:axId val="166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871040"/>
        <c:axId val="166872960"/>
      </c:lineChart>
      <c:dateAx>
        <c:axId val="166871040"/>
        <c:scaling>
          <c:orientation val="minMax"/>
        </c:scaling>
        <c:delete val="1"/>
        <c:axPos val="b"/>
        <c:numFmt formatCode="ge" sourceLinked="1"/>
        <c:majorTickMark val="none"/>
        <c:minorTickMark val="none"/>
        <c:tickLblPos val="none"/>
        <c:crossAx val="166872960"/>
        <c:crosses val="autoZero"/>
        <c:auto val="1"/>
        <c:lblOffset val="100"/>
        <c:baseTimeUnit val="years"/>
      </c:dateAx>
      <c:valAx>
        <c:axId val="1668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02880"/>
        <c:axId val="167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02880"/>
        <c:axId val="167425536"/>
      </c:lineChart>
      <c:dateAx>
        <c:axId val="167402880"/>
        <c:scaling>
          <c:orientation val="minMax"/>
        </c:scaling>
        <c:delete val="1"/>
        <c:axPos val="b"/>
        <c:numFmt formatCode="ge" sourceLinked="1"/>
        <c:majorTickMark val="none"/>
        <c:minorTickMark val="none"/>
        <c:tickLblPos val="none"/>
        <c:crossAx val="167425536"/>
        <c:crosses val="autoZero"/>
        <c:auto val="1"/>
        <c:lblOffset val="100"/>
        <c:baseTimeUnit val="years"/>
      </c:dateAx>
      <c:valAx>
        <c:axId val="1674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470208"/>
        <c:axId val="1674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470208"/>
        <c:axId val="167472128"/>
      </c:lineChart>
      <c:dateAx>
        <c:axId val="167470208"/>
        <c:scaling>
          <c:orientation val="minMax"/>
        </c:scaling>
        <c:delete val="1"/>
        <c:axPos val="b"/>
        <c:numFmt formatCode="ge" sourceLinked="1"/>
        <c:majorTickMark val="none"/>
        <c:minorTickMark val="none"/>
        <c:tickLblPos val="none"/>
        <c:crossAx val="167472128"/>
        <c:crosses val="autoZero"/>
        <c:auto val="1"/>
        <c:lblOffset val="100"/>
        <c:baseTimeUnit val="years"/>
      </c:dateAx>
      <c:valAx>
        <c:axId val="1674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523456"/>
        <c:axId val="167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523456"/>
        <c:axId val="167525376"/>
      </c:lineChart>
      <c:dateAx>
        <c:axId val="167523456"/>
        <c:scaling>
          <c:orientation val="minMax"/>
        </c:scaling>
        <c:delete val="1"/>
        <c:axPos val="b"/>
        <c:numFmt formatCode="ge" sourceLinked="1"/>
        <c:majorTickMark val="none"/>
        <c:minorTickMark val="none"/>
        <c:tickLblPos val="none"/>
        <c:crossAx val="167525376"/>
        <c:crosses val="autoZero"/>
        <c:auto val="1"/>
        <c:lblOffset val="100"/>
        <c:baseTimeUnit val="years"/>
      </c:dateAx>
      <c:valAx>
        <c:axId val="167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866.54</c:v>
                </c:pt>
                <c:pt idx="1">
                  <c:v>832.08</c:v>
                </c:pt>
                <c:pt idx="2">
                  <c:v>638.41</c:v>
                </c:pt>
                <c:pt idx="3">
                  <c:v>580.54999999999995</c:v>
                </c:pt>
                <c:pt idx="4">
                  <c:v>595.37</c:v>
                </c:pt>
              </c:numCache>
            </c:numRef>
          </c:val>
        </c:ser>
        <c:dLbls>
          <c:showLegendKey val="0"/>
          <c:showVal val="0"/>
          <c:showCatName val="0"/>
          <c:showSerName val="0"/>
          <c:showPercent val="0"/>
          <c:showBubbleSize val="0"/>
        </c:dLbls>
        <c:gapWidth val="150"/>
        <c:axId val="167551744"/>
        <c:axId val="167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746.17</c:v>
                </c:pt>
                <c:pt idx="2">
                  <c:v>1124.8399999999999</c:v>
                </c:pt>
                <c:pt idx="3">
                  <c:v>824.29</c:v>
                </c:pt>
                <c:pt idx="4">
                  <c:v>566.4</c:v>
                </c:pt>
              </c:numCache>
            </c:numRef>
          </c:val>
          <c:smooth val="0"/>
        </c:ser>
        <c:dLbls>
          <c:showLegendKey val="0"/>
          <c:showVal val="0"/>
          <c:showCatName val="0"/>
          <c:showSerName val="0"/>
          <c:showPercent val="0"/>
          <c:showBubbleSize val="0"/>
        </c:dLbls>
        <c:marker val="1"/>
        <c:smooth val="0"/>
        <c:axId val="167551744"/>
        <c:axId val="167553664"/>
      </c:lineChart>
      <c:dateAx>
        <c:axId val="167551744"/>
        <c:scaling>
          <c:orientation val="minMax"/>
        </c:scaling>
        <c:delete val="1"/>
        <c:axPos val="b"/>
        <c:numFmt formatCode="ge" sourceLinked="1"/>
        <c:majorTickMark val="none"/>
        <c:minorTickMark val="none"/>
        <c:tickLblPos val="none"/>
        <c:crossAx val="167553664"/>
        <c:crosses val="autoZero"/>
        <c:auto val="1"/>
        <c:lblOffset val="100"/>
        <c:baseTimeUnit val="years"/>
      </c:dateAx>
      <c:valAx>
        <c:axId val="167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71.47</c:v>
                </c:pt>
                <c:pt idx="1">
                  <c:v>71.319999999999993</c:v>
                </c:pt>
                <c:pt idx="2">
                  <c:v>73.010000000000005</c:v>
                </c:pt>
                <c:pt idx="3">
                  <c:v>72.95</c:v>
                </c:pt>
                <c:pt idx="4">
                  <c:v>72.91</c:v>
                </c:pt>
              </c:numCache>
            </c:numRef>
          </c:val>
        </c:ser>
        <c:dLbls>
          <c:showLegendKey val="0"/>
          <c:showVal val="0"/>
          <c:showCatName val="0"/>
          <c:showSerName val="0"/>
          <c:showPercent val="0"/>
          <c:showBubbleSize val="0"/>
        </c:dLbls>
        <c:gapWidth val="150"/>
        <c:axId val="167657856"/>
        <c:axId val="1676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71.930000000000007</c:v>
                </c:pt>
                <c:pt idx="2">
                  <c:v>64.12</c:v>
                </c:pt>
                <c:pt idx="3">
                  <c:v>72.53</c:v>
                </c:pt>
                <c:pt idx="4">
                  <c:v>76.09</c:v>
                </c:pt>
              </c:numCache>
            </c:numRef>
          </c:val>
          <c:smooth val="0"/>
        </c:ser>
        <c:dLbls>
          <c:showLegendKey val="0"/>
          <c:showVal val="0"/>
          <c:showCatName val="0"/>
          <c:showSerName val="0"/>
          <c:showPercent val="0"/>
          <c:showBubbleSize val="0"/>
        </c:dLbls>
        <c:marker val="1"/>
        <c:smooth val="0"/>
        <c:axId val="167657856"/>
        <c:axId val="167659776"/>
      </c:lineChart>
      <c:dateAx>
        <c:axId val="167657856"/>
        <c:scaling>
          <c:orientation val="minMax"/>
        </c:scaling>
        <c:delete val="1"/>
        <c:axPos val="b"/>
        <c:numFmt formatCode="ge" sourceLinked="1"/>
        <c:majorTickMark val="none"/>
        <c:minorTickMark val="none"/>
        <c:tickLblPos val="none"/>
        <c:crossAx val="167659776"/>
        <c:crosses val="autoZero"/>
        <c:auto val="1"/>
        <c:lblOffset val="100"/>
        <c:baseTimeUnit val="years"/>
      </c:dateAx>
      <c:valAx>
        <c:axId val="1676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67679872"/>
        <c:axId val="1676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149.57</c:v>
                </c:pt>
                <c:pt idx="2">
                  <c:v>168.44</c:v>
                </c:pt>
                <c:pt idx="3">
                  <c:v>166.81</c:v>
                </c:pt>
                <c:pt idx="4">
                  <c:v>171.82</c:v>
                </c:pt>
              </c:numCache>
            </c:numRef>
          </c:val>
          <c:smooth val="0"/>
        </c:ser>
        <c:dLbls>
          <c:showLegendKey val="0"/>
          <c:showVal val="0"/>
          <c:showCatName val="0"/>
          <c:showSerName val="0"/>
          <c:showPercent val="0"/>
          <c:showBubbleSize val="0"/>
        </c:dLbls>
        <c:marker val="1"/>
        <c:smooth val="0"/>
        <c:axId val="167679872"/>
        <c:axId val="167694336"/>
      </c:lineChart>
      <c:dateAx>
        <c:axId val="167679872"/>
        <c:scaling>
          <c:orientation val="minMax"/>
        </c:scaling>
        <c:delete val="1"/>
        <c:axPos val="b"/>
        <c:numFmt formatCode="ge" sourceLinked="1"/>
        <c:majorTickMark val="none"/>
        <c:minorTickMark val="none"/>
        <c:tickLblPos val="none"/>
        <c:crossAx val="167694336"/>
        <c:crosses val="autoZero"/>
        <c:auto val="1"/>
        <c:lblOffset val="100"/>
        <c:baseTimeUnit val="years"/>
      </c:dateAx>
      <c:valAx>
        <c:axId val="1676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松伏町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Ca</v>
      </c>
      <c r="X8" s="48"/>
      <c r="Y8" s="48"/>
      <c r="Z8" s="48"/>
      <c r="AA8" s="48"/>
      <c r="AB8" s="48"/>
      <c r="AC8" s="48"/>
      <c r="AD8" s="49" t="s">
        <v>125</v>
      </c>
      <c r="AE8" s="49"/>
      <c r="AF8" s="49"/>
      <c r="AG8" s="49"/>
      <c r="AH8" s="49"/>
      <c r="AI8" s="49"/>
      <c r="AJ8" s="49"/>
      <c r="AK8" s="4"/>
      <c r="AL8" s="50">
        <f>データ!S6</f>
        <v>30102</v>
      </c>
      <c r="AM8" s="50"/>
      <c r="AN8" s="50"/>
      <c r="AO8" s="50"/>
      <c r="AP8" s="50"/>
      <c r="AQ8" s="50"/>
      <c r="AR8" s="50"/>
      <c r="AS8" s="50"/>
      <c r="AT8" s="45">
        <f>データ!T6</f>
        <v>16.2</v>
      </c>
      <c r="AU8" s="45"/>
      <c r="AV8" s="45"/>
      <c r="AW8" s="45"/>
      <c r="AX8" s="45"/>
      <c r="AY8" s="45"/>
      <c r="AZ8" s="45"/>
      <c r="BA8" s="45"/>
      <c r="BB8" s="45">
        <f>データ!U6</f>
        <v>1858.15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68.23</v>
      </c>
      <c r="Q10" s="45"/>
      <c r="R10" s="45"/>
      <c r="S10" s="45"/>
      <c r="T10" s="45"/>
      <c r="U10" s="45"/>
      <c r="V10" s="45"/>
      <c r="W10" s="45">
        <f>データ!Q6</f>
        <v>94.68</v>
      </c>
      <c r="X10" s="45"/>
      <c r="Y10" s="45"/>
      <c r="Z10" s="45"/>
      <c r="AA10" s="45"/>
      <c r="AB10" s="45"/>
      <c r="AC10" s="45"/>
      <c r="AD10" s="50">
        <f>データ!R6</f>
        <v>1836</v>
      </c>
      <c r="AE10" s="50"/>
      <c r="AF10" s="50"/>
      <c r="AG10" s="50"/>
      <c r="AH10" s="50"/>
      <c r="AI10" s="50"/>
      <c r="AJ10" s="50"/>
      <c r="AK10" s="2"/>
      <c r="AL10" s="50">
        <f>データ!V6</f>
        <v>20462</v>
      </c>
      <c r="AM10" s="50"/>
      <c r="AN10" s="50"/>
      <c r="AO10" s="50"/>
      <c r="AP10" s="50"/>
      <c r="AQ10" s="50"/>
      <c r="AR10" s="50"/>
      <c r="AS10" s="50"/>
      <c r="AT10" s="45">
        <f>データ!W6</f>
        <v>2.61</v>
      </c>
      <c r="AU10" s="45"/>
      <c r="AV10" s="45"/>
      <c r="AW10" s="45"/>
      <c r="AX10" s="45"/>
      <c r="AY10" s="45"/>
      <c r="AZ10" s="45"/>
      <c r="BA10" s="45"/>
      <c r="BB10" s="45">
        <f>データ!X6</f>
        <v>7839.85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114651</v>
      </c>
      <c r="D6" s="33">
        <f t="shared" si="3"/>
        <v>47</v>
      </c>
      <c r="E6" s="33">
        <f t="shared" si="3"/>
        <v>17</v>
      </c>
      <c r="F6" s="33">
        <f t="shared" si="3"/>
        <v>1</v>
      </c>
      <c r="G6" s="33">
        <f t="shared" si="3"/>
        <v>0</v>
      </c>
      <c r="H6" s="33" t="str">
        <f t="shared" si="3"/>
        <v>埼玉県　松伏町</v>
      </c>
      <c r="I6" s="33" t="str">
        <f t="shared" si="3"/>
        <v>法非適用</v>
      </c>
      <c r="J6" s="33" t="str">
        <f t="shared" si="3"/>
        <v>下水道事業</v>
      </c>
      <c r="K6" s="33" t="str">
        <f t="shared" si="3"/>
        <v>公共下水道</v>
      </c>
      <c r="L6" s="33" t="str">
        <f t="shared" si="3"/>
        <v>Ca</v>
      </c>
      <c r="M6" s="33">
        <f t="shared" si="3"/>
        <v>0</v>
      </c>
      <c r="N6" s="34" t="str">
        <f t="shared" si="3"/>
        <v>-</v>
      </c>
      <c r="O6" s="34" t="str">
        <f t="shared" si="3"/>
        <v>該当数値なし</v>
      </c>
      <c r="P6" s="34">
        <f t="shared" si="3"/>
        <v>68.23</v>
      </c>
      <c r="Q6" s="34">
        <f t="shared" si="3"/>
        <v>94.68</v>
      </c>
      <c r="R6" s="34">
        <f t="shared" si="3"/>
        <v>1836</v>
      </c>
      <c r="S6" s="34">
        <f t="shared" si="3"/>
        <v>30102</v>
      </c>
      <c r="T6" s="34">
        <f t="shared" si="3"/>
        <v>16.2</v>
      </c>
      <c r="U6" s="34">
        <f t="shared" si="3"/>
        <v>1858.15</v>
      </c>
      <c r="V6" s="34">
        <f t="shared" si="3"/>
        <v>20462</v>
      </c>
      <c r="W6" s="34">
        <f t="shared" si="3"/>
        <v>2.61</v>
      </c>
      <c r="X6" s="34">
        <f t="shared" si="3"/>
        <v>7839.85</v>
      </c>
      <c r="Y6" s="35">
        <f>IF(Y7="",NA(),Y7)</f>
        <v>80.36</v>
      </c>
      <c r="Z6" s="35">
        <f t="shared" ref="Z6:AH6" si="4">IF(Z7="",NA(),Z7)</f>
        <v>80.319999999999993</v>
      </c>
      <c r="AA6" s="35">
        <f t="shared" si="4"/>
        <v>82.04</v>
      </c>
      <c r="AB6" s="35">
        <f t="shared" si="4"/>
        <v>82.14</v>
      </c>
      <c r="AC6" s="35">
        <f t="shared" si="4"/>
        <v>81.599999999999994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866.54</v>
      </c>
      <c r="BG6" s="35">
        <f t="shared" ref="BG6:BO6" si="7">IF(BG7="",NA(),BG7)</f>
        <v>832.08</v>
      </c>
      <c r="BH6" s="35">
        <f t="shared" si="7"/>
        <v>638.41</v>
      </c>
      <c r="BI6" s="35">
        <f t="shared" si="7"/>
        <v>580.54999999999995</v>
      </c>
      <c r="BJ6" s="35">
        <f t="shared" si="7"/>
        <v>595.37</v>
      </c>
      <c r="BK6" s="35">
        <f t="shared" si="7"/>
        <v>748.02</v>
      </c>
      <c r="BL6" s="35">
        <f t="shared" si="7"/>
        <v>746.17</v>
      </c>
      <c r="BM6" s="35">
        <f t="shared" si="7"/>
        <v>1124.8399999999999</v>
      </c>
      <c r="BN6" s="35">
        <f t="shared" si="7"/>
        <v>824.29</v>
      </c>
      <c r="BO6" s="35">
        <f t="shared" si="7"/>
        <v>566.4</v>
      </c>
      <c r="BP6" s="34" t="str">
        <f>IF(BP7="","",IF(BP7="-","【-】","【"&amp;SUBSTITUTE(TEXT(BP7,"#,##0.00"),"-","△")&amp;"】"))</f>
        <v>【728.30】</v>
      </c>
      <c r="BQ6" s="35">
        <f>IF(BQ7="",NA(),BQ7)</f>
        <v>71.47</v>
      </c>
      <c r="BR6" s="35">
        <f t="shared" ref="BR6:BZ6" si="8">IF(BR7="",NA(),BR7)</f>
        <v>71.319999999999993</v>
      </c>
      <c r="BS6" s="35">
        <f t="shared" si="8"/>
        <v>73.010000000000005</v>
      </c>
      <c r="BT6" s="35">
        <f t="shared" si="8"/>
        <v>72.95</v>
      </c>
      <c r="BU6" s="35">
        <f t="shared" si="8"/>
        <v>72.91</v>
      </c>
      <c r="BV6" s="35">
        <f t="shared" si="8"/>
        <v>72.63</v>
      </c>
      <c r="BW6" s="35">
        <f t="shared" si="8"/>
        <v>71.930000000000007</v>
      </c>
      <c r="BX6" s="35">
        <f t="shared" si="8"/>
        <v>64.12</v>
      </c>
      <c r="BY6" s="35">
        <f t="shared" si="8"/>
        <v>72.53</v>
      </c>
      <c r="BZ6" s="35">
        <f t="shared" si="8"/>
        <v>76.09</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148.44999999999999</v>
      </c>
      <c r="CH6" s="35">
        <f t="shared" si="9"/>
        <v>149.57</v>
      </c>
      <c r="CI6" s="35">
        <f t="shared" si="9"/>
        <v>168.44</v>
      </c>
      <c r="CJ6" s="35">
        <f t="shared" si="9"/>
        <v>166.81</v>
      </c>
      <c r="CK6" s="35">
        <f t="shared" si="9"/>
        <v>171.82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19.95</v>
      </c>
      <c r="CT6" s="35" t="str">
        <f t="shared" si="10"/>
        <v>-</v>
      </c>
      <c r="CU6" s="35" t="str">
        <f t="shared" si="10"/>
        <v>-</v>
      </c>
      <c r="CV6" s="35">
        <f t="shared" si="10"/>
        <v>40.83</v>
      </c>
      <c r="CW6" s="34" t="str">
        <f>IF(CW7="","",IF(CW7="-","【-】","【"&amp;SUBSTITUTE(TEXT(CW7,"#,##0.00"),"-","△")&amp;"】"))</f>
        <v>【60.09】</v>
      </c>
      <c r="CX6" s="35">
        <f>IF(CX7="",NA(),CX7)</f>
        <v>80.38</v>
      </c>
      <c r="CY6" s="35">
        <f t="shared" ref="CY6:DG6" si="11">IF(CY7="",NA(),CY7)</f>
        <v>81.849999999999994</v>
      </c>
      <c r="CZ6" s="35">
        <f t="shared" si="11"/>
        <v>83.17</v>
      </c>
      <c r="DA6" s="35">
        <f t="shared" si="11"/>
        <v>84.14</v>
      </c>
      <c r="DB6" s="35">
        <f t="shared" si="11"/>
        <v>85.07</v>
      </c>
      <c r="DC6" s="35">
        <f t="shared" si="11"/>
        <v>89.08</v>
      </c>
      <c r="DD6" s="35">
        <f t="shared" si="11"/>
        <v>91.99</v>
      </c>
      <c r="DE6" s="35">
        <f t="shared" si="11"/>
        <v>89.59</v>
      </c>
      <c r="DF6" s="35">
        <f t="shared" si="11"/>
        <v>92.71</v>
      </c>
      <c r="DG6" s="35">
        <f t="shared" si="11"/>
        <v>89.61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0.22</v>
      </c>
      <c r="EL6" s="34">
        <f t="shared" si="14"/>
        <v>0</v>
      </c>
      <c r="EM6" s="34">
        <f t="shared" si="14"/>
        <v>0</v>
      </c>
      <c r="EN6" s="35">
        <f t="shared" si="14"/>
        <v>0.02</v>
      </c>
      <c r="EO6" s="34" t="str">
        <f>IF(EO7="","",IF(EO7="-","【-】","【"&amp;SUBSTITUTE(TEXT(EO7,"#,##0.00"),"-","△")&amp;"】"))</f>
        <v>【0.27】</v>
      </c>
    </row>
    <row r="7" spans="1:145" s="36" customFormat="1">
      <c r="A7" s="28"/>
      <c r="B7" s="37">
        <v>2016</v>
      </c>
      <c r="C7" s="37">
        <v>114651</v>
      </c>
      <c r="D7" s="37">
        <v>47</v>
      </c>
      <c r="E7" s="37">
        <v>17</v>
      </c>
      <c r="F7" s="37">
        <v>1</v>
      </c>
      <c r="G7" s="37">
        <v>0</v>
      </c>
      <c r="H7" s="37" t="s">
        <v>110</v>
      </c>
      <c r="I7" s="37" t="s">
        <v>111</v>
      </c>
      <c r="J7" s="37" t="s">
        <v>112</v>
      </c>
      <c r="K7" s="37" t="s">
        <v>113</v>
      </c>
      <c r="L7" s="37" t="s">
        <v>114</v>
      </c>
      <c r="M7" s="37"/>
      <c r="N7" s="38" t="s">
        <v>115</v>
      </c>
      <c r="O7" s="38" t="s">
        <v>116</v>
      </c>
      <c r="P7" s="38">
        <v>68.23</v>
      </c>
      <c r="Q7" s="38">
        <v>94.68</v>
      </c>
      <c r="R7" s="38">
        <v>1836</v>
      </c>
      <c r="S7" s="38">
        <v>30102</v>
      </c>
      <c r="T7" s="38">
        <v>16.2</v>
      </c>
      <c r="U7" s="38">
        <v>1858.15</v>
      </c>
      <c r="V7" s="38">
        <v>20462</v>
      </c>
      <c r="W7" s="38">
        <v>2.61</v>
      </c>
      <c r="X7" s="38">
        <v>7839.85</v>
      </c>
      <c r="Y7" s="38">
        <v>80.36</v>
      </c>
      <c r="Z7" s="38">
        <v>80.319999999999993</v>
      </c>
      <c r="AA7" s="38">
        <v>82.04</v>
      </c>
      <c r="AB7" s="38">
        <v>82.14</v>
      </c>
      <c r="AC7" s="38">
        <v>81.599999999999994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866.54</v>
      </c>
      <c r="BG7" s="38">
        <v>832.08</v>
      </c>
      <c r="BH7" s="38">
        <v>638.41</v>
      </c>
      <c r="BI7" s="38">
        <v>580.54999999999995</v>
      </c>
      <c r="BJ7" s="38">
        <v>595.37</v>
      </c>
      <c r="BK7" s="38">
        <v>748.02</v>
      </c>
      <c r="BL7" s="38">
        <v>746.17</v>
      </c>
      <c r="BM7" s="38">
        <v>1124.8399999999999</v>
      </c>
      <c r="BN7" s="38">
        <v>824.29</v>
      </c>
      <c r="BO7" s="38">
        <v>566.4</v>
      </c>
      <c r="BP7" s="38">
        <v>728.3</v>
      </c>
      <c r="BQ7" s="38">
        <v>71.47</v>
      </c>
      <c r="BR7" s="38">
        <v>71.319999999999993</v>
      </c>
      <c r="BS7" s="38">
        <v>73.010000000000005</v>
      </c>
      <c r="BT7" s="38">
        <v>72.95</v>
      </c>
      <c r="BU7" s="38">
        <v>72.91</v>
      </c>
      <c r="BV7" s="38">
        <v>72.63</v>
      </c>
      <c r="BW7" s="38">
        <v>71.930000000000007</v>
      </c>
      <c r="BX7" s="38">
        <v>64.12</v>
      </c>
      <c r="BY7" s="38">
        <v>72.53</v>
      </c>
      <c r="BZ7" s="38">
        <v>76.09</v>
      </c>
      <c r="CA7" s="38">
        <v>100.04</v>
      </c>
      <c r="CB7" s="38">
        <v>150</v>
      </c>
      <c r="CC7" s="38">
        <v>150</v>
      </c>
      <c r="CD7" s="38">
        <v>150</v>
      </c>
      <c r="CE7" s="38">
        <v>150</v>
      </c>
      <c r="CF7" s="38">
        <v>150</v>
      </c>
      <c r="CG7" s="38">
        <v>148.44999999999999</v>
      </c>
      <c r="CH7" s="38">
        <v>149.57</v>
      </c>
      <c r="CI7" s="38">
        <v>168.44</v>
      </c>
      <c r="CJ7" s="38">
        <v>166.81</v>
      </c>
      <c r="CK7" s="38">
        <v>171.82</v>
      </c>
      <c r="CL7" s="38">
        <v>137.82</v>
      </c>
      <c r="CM7" s="38" t="s">
        <v>115</v>
      </c>
      <c r="CN7" s="38" t="s">
        <v>115</v>
      </c>
      <c r="CO7" s="38" t="s">
        <v>115</v>
      </c>
      <c r="CP7" s="38" t="s">
        <v>115</v>
      </c>
      <c r="CQ7" s="38" t="s">
        <v>115</v>
      </c>
      <c r="CR7" s="38">
        <v>3.8</v>
      </c>
      <c r="CS7" s="38">
        <v>19.95</v>
      </c>
      <c r="CT7" s="38" t="s">
        <v>115</v>
      </c>
      <c r="CU7" s="38" t="s">
        <v>115</v>
      </c>
      <c r="CV7" s="38">
        <v>40.83</v>
      </c>
      <c r="CW7" s="38">
        <v>60.09</v>
      </c>
      <c r="CX7" s="38">
        <v>80.38</v>
      </c>
      <c r="CY7" s="38">
        <v>81.849999999999994</v>
      </c>
      <c r="CZ7" s="38">
        <v>83.17</v>
      </c>
      <c r="DA7" s="38">
        <v>84.14</v>
      </c>
      <c r="DB7" s="38">
        <v>85.07</v>
      </c>
      <c r="DC7" s="38">
        <v>89.08</v>
      </c>
      <c r="DD7" s="38">
        <v>91.99</v>
      </c>
      <c r="DE7" s="38">
        <v>89.59</v>
      </c>
      <c r="DF7" s="38">
        <v>92.71</v>
      </c>
      <c r="DG7" s="38">
        <v>89.61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0.22</v>
      </c>
      <c r="EL7" s="38">
        <v>0</v>
      </c>
      <c r="EM7" s="38">
        <v>0</v>
      </c>
      <c r="EN7" s="38">
        <v>0.02</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2018-01-30T02:49:08Z</cp:lastPrinted>
  <dcterms:created xsi:type="dcterms:W3CDTF">2017-12-25T02:05:34Z</dcterms:created>
  <dcterms:modified xsi:type="dcterms:W3CDTF">2018-02-14T02:11:48Z</dcterms:modified>
  <cp:category/>
</cp:coreProperties>
</file>