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50上下水道課\02_経営総務担当（上水道）\H29\【1】_12_上水管理\【2】_01_総務\【3】_04_国県等\【4】_04_埼玉県企画財政部\【市町村課】公営企業に係る経営総務比較分析表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<sst xmlns="http://schemas.openxmlformats.org/spreadsheetml/2006/main" count="232" uniqueCount="120">
  <si>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</si>
  <si>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</si>
  <si>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</si>
  <si>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</si>
  <si>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</si>
  <si>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</si>
  <si>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</si>
  <si>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</si>
  <si>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</si>
  <si>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</si>
  <si>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</si>
  <si>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</si>
  <si>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</si>
  <si>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</si>
  <si>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</si>
  <si>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</si>
  <si>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</si>
  <si>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</si>
  <si>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</si>
  <si>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</si>
  <si>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</si>
  <si>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</si>
  <si>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</si>
  <si>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</si>
  <si>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</si>
  <si>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</si>
  <si>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</si>
  <si>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</si>
  <si>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</si>
  <si>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</si>
  <si>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</si>
  <si>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</si>
  <si>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</si>
  <si>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</si>
  <si>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</si>
  <si>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</si>
  <si>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</si>
  <si>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</si>
  <si>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</si>
  <si>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</si>
  <si>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</si>
  <si>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</si>
  <si>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</si>
  <si>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</si>
  <si>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</si>
  <si>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</si>
  <si>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</si>
  <si>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</si>
  <si>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</si>
  <si>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</si>
  <si>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</si>
  <si>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</si>
  <si>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</si>
  <si>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</si>
  <si>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</si>
  <si>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</si>
  <si>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</si>
  <si>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</si>
  <si>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</si>
  <si>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</si>
  <si>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</si>
  <si>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</si>
  <si>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</si>
  <si>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</si>
  <si>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</si>
  <si>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</si>
  <si>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</si>
  <si>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</si>
  <si>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</si>
  <si>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</si>
  <si>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</si>
  <si>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</si>
  <si>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</si>
  <si>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</si>
  <si>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</si>
  <si>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</si>
  <si>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</si>
  <si>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</si>
  <si>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</si>
  <si>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</si>
  <si>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</si>
  <si>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</si>
  <si>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</si>
  <si>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</si>
  <si>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</si>
  <si>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</si>
  <si>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</si>
  <si>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</si>
  <si>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</si>
  <si>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</si>
  <si>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</si>
  <si>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</si>
  <si>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</si>
  <si>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</si>
  <si>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</si>
  <si>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</si>
  <si>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</si>
  <si>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</si>
  <si>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</si>
  <si>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</si>
  <si>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</si>
  <si>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</si>
  <si>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</si>
  <si>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</si>
  <si>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</si>
  <si>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杉戸町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</si>
  <si>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</si>
  <si>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</si>
  <si>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</si>
  <si>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</si>
  <si>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</si>
  <si>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</si>
  <si>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</si>
  <si>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</si>
  <si>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</si>
  <si>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</si>
  <si>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①経常収支は赤字が続いていたが、Ｈ２６年度か
ら、会計制度の変更により黒字となっているが、有収水量の減少により類似団体平均値を下回っている。
②純損失については剰余金の取崩で対応をしている
ので、繰越欠損金は発生していない。Ｈ２６年度か
らは純利益が生じており、累積欠損金は発生しな
かった。
③流動比率については、平均値を上回っており、１
００％を上回っているため、短期的な債務に対する
支払能力は十分である。
④企業債残高対給水収益比率は平均を下回ってお
り、一定水準を保っている。
⑤料金回収率はＨ２６年度を除き、１００％を下
回っている。料金収入では賄えず、他の収入に依存
している。
⑥給水原価は経費の見直し等を行い、節減に努めて
いる。
⑦施設利用率は平均を上回っており、充分な水準を
有している。
⑧有収率は、平均を上回っており、充分な漏水対策
の効果が表れている。</t>
    <rPh sb="45" eb="47">
      <t>ユウシュウ</t>
    </rPh>
    <rPh sb="47" eb="49">
      <t>スイリョウ</t>
    </rPh>
    <rPh sb="50" eb="52">
      <t>ゲンショウ</t>
    </rPh>
    <rPh sb="55" eb="57">
      <t>ルイジ</t>
    </rPh>
    <rPh sb="57" eb="59">
      <t>ダンタイ</t>
    </rPh>
    <rPh sb="59" eb="62">
      <t>ヘイキンチ</t>
    </rPh>
    <rPh sb="63" eb="65">
      <t>シタマワ</t>
    </rPh>
    <phoneticPr fontId="4"/>
  </si>
  <si>
    <t xml:space="preserve">給水原価が供給単価を上回っており、また、平成9
年度を最後に料金の見直しを実施していないことか
ら、今後は、原価の上昇及び老朽管の更新に対して
財源確保を勘案し、料金の見直しを検討する予定。
</t>
    <phoneticPr fontId="4"/>
  </si>
  <si>
    <t xml:space="preserve">①有形固定資産減価償却率は平均をやや上回っており、施設や管路の老朽化が進んでいる。
②管路経年化率は平成２５年度に再調査し、実績値
を把握して、積極的に更新事業を実施したことで平均値を下回った。
③管路更新率は年度によりばらつきがあるが、着実
に実施している。
</t>
    <rPh sb="18" eb="19">
      <t>ウエ</t>
    </rPh>
    <rPh sb="72" eb="75">
      <t>セッキョクテキ</t>
    </rPh>
    <rPh sb="88" eb="91">
      <t>ヘイキンチ</t>
    </rPh>
    <rPh sb="92" eb="94">
      <t>シタマワ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</si>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</sst>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0.12</c:v>
                </c:pt>
                <c:pt idx="2">
                  <c:v>0.72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94576"/>
        <c:axId val="27019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94576"/>
        <c:axId val="270194968"/>
      </c:lineChart>
      <c:dateAx>
        <c:axId val="27019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194968"/>
        <c:crosses val="autoZero"/>
        <c:auto val="1"/>
        <c:lblOffset val="100"/>
        <c:baseTimeUnit val="years"/>
      </c:dateAx>
      <c:valAx>
        <c:axId val="270194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9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69.47</c:v>
                </c:pt>
                <c:pt idx="1">
                  <c:v>68.41</c:v>
                </c:pt>
                <c:pt idx="2">
                  <c:v>67.19</c:v>
                </c:pt>
                <c:pt idx="3">
                  <c:v>66.59</c:v>
                </c:pt>
                <c:pt idx="4">
                  <c:v>66.27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62472"/>
        <c:axId val="26606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62472"/>
        <c:axId val="266062864"/>
      </c:lineChart>
      <c:dateAx>
        <c:axId val="26606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062864"/>
        <c:crosses val="autoZero"/>
        <c:auto val="1"/>
        <c:lblOffset val="100"/>
        <c:baseTimeUnit val="years"/>
      </c:dateAx>
      <c:valAx>
        <c:axId val="26606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06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92.4</c:v>
                </c:pt>
                <c:pt idx="1">
                  <c:v>93.72</c:v>
                </c:pt>
                <c:pt idx="2">
                  <c:v>93.57</c:v>
                </c:pt>
                <c:pt idx="3">
                  <c:v>93.07</c:v>
                </c:pt>
                <c:pt idx="4">
                  <c:v>92.67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64040"/>
        <c:axId val="26606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64040"/>
        <c:axId val="266064432"/>
      </c:lineChart>
      <c:dateAx>
        <c:axId val="26606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064432"/>
        <c:crosses val="autoZero"/>
        <c:auto val="1"/>
        <c:lblOffset val="100"/>
        <c:baseTimeUnit val="years"/>
      </c:dateAx>
      <c:valAx>
        <c:axId val="26606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06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94.15</c:v>
                </c:pt>
                <c:pt idx="1">
                  <c:v>98.14</c:v>
                </c:pt>
                <c:pt idx="2">
                  <c:v>111.55</c:v>
                </c:pt>
                <c:pt idx="3">
                  <c:v>108.02</c:v>
                </c:pt>
                <c:pt idx="4">
                  <c:v>102.63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96344"/>
        <c:axId val="3747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96344"/>
        <c:axId val="374796736"/>
      </c:lineChart>
      <c:dateAx>
        <c:axId val="37479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796736"/>
        <c:crosses val="autoZero"/>
        <c:auto val="1"/>
        <c:lblOffset val="100"/>
        <c:baseTimeUnit val="years"/>
      </c:dateAx>
      <c:valAx>
        <c:axId val="374796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79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41.62</c:v>
                </c:pt>
                <c:pt idx="2">
                  <c:v>43.22</c:v>
                </c:pt>
                <c:pt idx="3">
                  <c:v>45.13</c:v>
                </c:pt>
                <c:pt idx="4">
                  <c:v>46.97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97912"/>
        <c:axId val="37479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97912"/>
        <c:axId val="374798304"/>
      </c:lineChart>
      <c:dateAx>
        <c:axId val="37479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798304"/>
        <c:crosses val="autoZero"/>
        <c:auto val="1"/>
        <c:lblOffset val="100"/>
        <c:baseTimeUnit val="years"/>
      </c:dateAx>
      <c:valAx>
        <c:axId val="37479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797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1.32</c:v>
                </c:pt>
                <c:pt idx="1">
                  <c:v>14.54</c:v>
                </c:pt>
                <c:pt idx="2">
                  <c:v>16.739999999999998</c:v>
                </c:pt>
                <c:pt idx="3">
                  <c:v>16.649999999999999</c:v>
                </c:pt>
                <c:pt idx="4">
                  <c:v>11.02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799480"/>
        <c:axId val="37479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799480"/>
        <c:axId val="374799872"/>
      </c:lineChart>
      <c:dateAx>
        <c:axId val="37479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799872"/>
        <c:crosses val="autoZero"/>
        <c:auto val="1"/>
        <c:lblOffset val="100"/>
        <c:baseTimeUnit val="years"/>
      </c:dateAx>
      <c:valAx>
        <c:axId val="37479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79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16.55</c:v>
                </c:pt>
                <c:pt idx="1">
                  <c:v>1.95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646168"/>
        <c:axId val="2666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46168"/>
        <c:axId val="266646560"/>
      </c:lineChart>
      <c:dateAx>
        <c:axId val="266646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646560"/>
        <c:crosses val="autoZero"/>
        <c:auto val="1"/>
        <c:lblOffset val="100"/>
        <c:baseTimeUnit val="years"/>
      </c:dateAx>
      <c:valAx>
        <c:axId val="266646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646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1452.18</c:v>
                </c:pt>
                <c:pt idx="1">
                  <c:v>984.76</c:v>
                </c:pt>
                <c:pt idx="2">
                  <c:v>629.84</c:v>
                </c:pt>
                <c:pt idx="3">
                  <c:v>534.25</c:v>
                </c:pt>
                <c:pt idx="4">
                  <c:v>505.41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647736"/>
        <c:axId val="26664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47736"/>
        <c:axId val="266648128"/>
      </c:lineChart>
      <c:dateAx>
        <c:axId val="266647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648128"/>
        <c:crosses val="autoZero"/>
        <c:auto val="1"/>
        <c:lblOffset val="100"/>
        <c:baseTimeUnit val="years"/>
      </c:dateAx>
      <c:valAx>
        <c:axId val="2666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647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192.07</c:v>
                </c:pt>
                <c:pt idx="1">
                  <c:v>182.04</c:v>
                </c:pt>
                <c:pt idx="2">
                  <c:v>185.23</c:v>
                </c:pt>
                <c:pt idx="3">
                  <c:v>174.62</c:v>
                </c:pt>
                <c:pt idx="4">
                  <c:v>172.93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801064"/>
        <c:axId val="26680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01064"/>
        <c:axId val="266801456"/>
      </c:lineChart>
      <c:dateAx>
        <c:axId val="26680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801456"/>
        <c:crosses val="autoZero"/>
        <c:auto val="1"/>
        <c:lblOffset val="100"/>
        <c:baseTimeUnit val="years"/>
      </c:dateAx>
      <c:valAx>
        <c:axId val="26680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80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83.3</c:v>
                </c:pt>
                <c:pt idx="2">
                  <c:v>101.08</c:v>
                </c:pt>
                <c:pt idx="3">
                  <c:v>94.73</c:v>
                </c:pt>
                <c:pt idx="4">
                  <c:v>91.39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802632"/>
        <c:axId val="26680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02632"/>
        <c:axId val="266803024"/>
      </c:lineChart>
      <c:dateAx>
        <c:axId val="26680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803024"/>
        <c:crosses val="autoZero"/>
        <c:auto val="1"/>
        <c:lblOffset val="100"/>
        <c:baseTimeUnit val="years"/>
      </c:dateAx>
      <c:valAx>
        <c:axId val="26680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802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191.63</c:v>
                </c:pt>
                <c:pt idx="1">
                  <c:v>189.77</c:v>
                </c:pt>
                <c:pt idx="2">
                  <c:v>156.93</c:v>
                </c:pt>
                <c:pt idx="3">
                  <c:v>166.76</c:v>
                </c:pt>
                <c:pt idx="4">
                  <c:v>172.88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804200"/>
        <c:axId val="26680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04200"/>
        <c:axId val="266804592"/>
      </c:lineChart>
      <c:dateAx>
        <c:axId val="26680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804592"/>
        <c:crosses val="autoZero"/>
        <c:auto val="1"/>
        <c:lblOffset val="100"/>
        <c:baseTimeUnit val="years"/>
      </c:dateAx>
      <c:valAx>
        <c:axId val="26680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80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1" zoomScale="80" zoomScaleNormal="80" workbookViewId="0">
      <selection activeCell="AD9" sqref="AD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埼玉県　杉戸町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45883</v>
      </c>
      <c r="AM8" s="71"/>
      <c r="AN8" s="71"/>
      <c r="AO8" s="71"/>
      <c r="AP8" s="71"/>
      <c r="AQ8" s="71"/>
      <c r="AR8" s="71"/>
      <c r="AS8" s="71"/>
      <c r="AT8" s="67">
        <f>データ!$S$6</f>
        <v>30.03</v>
      </c>
      <c r="AU8" s="68"/>
      <c r="AV8" s="68"/>
      <c r="AW8" s="68"/>
      <c r="AX8" s="68"/>
      <c r="AY8" s="68"/>
      <c r="AZ8" s="68"/>
      <c r="BA8" s="68"/>
      <c r="BB8" s="70">
        <f>データ!$T$6</f>
        <v>1527.91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82.42</v>
      </c>
      <c r="J10" s="68"/>
      <c r="K10" s="68"/>
      <c r="L10" s="68"/>
      <c r="M10" s="68"/>
      <c r="N10" s="68"/>
      <c r="O10" s="69"/>
      <c r="P10" s="70">
        <f>データ!$P$6</f>
        <v>99.93</v>
      </c>
      <c r="Q10" s="70"/>
      <c r="R10" s="70"/>
      <c r="S10" s="70"/>
      <c r="T10" s="70"/>
      <c r="U10" s="70"/>
      <c r="V10" s="70"/>
      <c r="W10" s="71">
        <f>データ!$Q$6</f>
        <v>2754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45664</v>
      </c>
      <c r="AM10" s="71"/>
      <c r="AN10" s="71"/>
      <c r="AO10" s="71"/>
      <c r="AP10" s="71"/>
      <c r="AQ10" s="71"/>
      <c r="AR10" s="71"/>
      <c r="AS10" s="71"/>
      <c r="AT10" s="67">
        <f>データ!$V$6</f>
        <v>30.03</v>
      </c>
      <c r="AU10" s="68"/>
      <c r="AV10" s="68"/>
      <c r="AW10" s="68"/>
      <c r="AX10" s="68"/>
      <c r="AY10" s="68"/>
      <c r="AZ10" s="68"/>
      <c r="BA10" s="68"/>
      <c r="BB10" s="70">
        <f>データ!$W$6</f>
        <v>1520.61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114642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杉戸町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82.42</v>
      </c>
      <c r="P6" s="35">
        <f t="shared" si="3"/>
        <v>99.93</v>
      </c>
      <c r="Q6" s="35">
        <f t="shared" si="3"/>
        <v>2754</v>
      </c>
      <c r="R6" s="35">
        <f t="shared" si="3"/>
        <v>45883</v>
      </c>
      <c r="S6" s="35">
        <f t="shared" si="3"/>
        <v>30.03</v>
      </c>
      <c r="T6" s="35">
        <f t="shared" si="3"/>
        <v>1527.91</v>
      </c>
      <c r="U6" s="35">
        <f t="shared" si="3"/>
        <v>45664</v>
      </c>
      <c r="V6" s="35">
        <f t="shared" si="3"/>
        <v>30.03</v>
      </c>
      <c r="W6" s="35">
        <f t="shared" si="3"/>
        <v>1520.61</v>
      </c>
      <c r="X6" s="36">
        <f>IF(X7="",NA(),X7)</f>
        <v>94.15</v>
      </c>
      <c r="Y6" s="36">
        <f t="shared" ref="Y6:AG6" si="4">IF(Y7="",NA(),Y7)</f>
        <v>98.14</v>
      </c>
      <c r="Z6" s="36">
        <f t="shared" si="4"/>
        <v>111.55</v>
      </c>
      <c r="AA6" s="36">
        <f t="shared" si="4"/>
        <v>108.02</v>
      </c>
      <c r="AB6" s="36">
        <f t="shared" si="4"/>
        <v>102.63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6">
        <f>IF(AI7="",NA(),AI7)</f>
        <v>16.55</v>
      </c>
      <c r="AJ6" s="36">
        <f t="shared" ref="AJ6:AR6" si="5">IF(AJ7="",NA(),AJ7)</f>
        <v>1.95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1452.18</v>
      </c>
      <c r="AU6" s="36">
        <f t="shared" ref="AU6:BC6" si="6">IF(AU7="",NA(),AU7)</f>
        <v>984.76</v>
      </c>
      <c r="AV6" s="36">
        <f t="shared" si="6"/>
        <v>629.84</v>
      </c>
      <c r="AW6" s="36">
        <f t="shared" si="6"/>
        <v>534.25</v>
      </c>
      <c r="AX6" s="36">
        <f t="shared" si="6"/>
        <v>505.41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192.07</v>
      </c>
      <c r="BF6" s="36">
        <f t="shared" ref="BF6:BN6" si="7">IF(BF7="",NA(),BF7)</f>
        <v>182.04</v>
      </c>
      <c r="BG6" s="36">
        <f t="shared" si="7"/>
        <v>185.23</v>
      </c>
      <c r="BH6" s="36">
        <f t="shared" si="7"/>
        <v>174.62</v>
      </c>
      <c r="BI6" s="36">
        <f t="shared" si="7"/>
        <v>172.93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82.19</v>
      </c>
      <c r="BQ6" s="36">
        <f t="shared" ref="BQ6:BY6" si="8">IF(BQ7="",NA(),BQ7)</f>
        <v>83.3</v>
      </c>
      <c r="BR6" s="36">
        <f t="shared" si="8"/>
        <v>101.08</v>
      </c>
      <c r="BS6" s="36">
        <f t="shared" si="8"/>
        <v>94.73</v>
      </c>
      <c r="BT6" s="36">
        <f t="shared" si="8"/>
        <v>91.39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191.63</v>
      </c>
      <c r="CB6" s="36">
        <f t="shared" ref="CB6:CJ6" si="9">IF(CB7="",NA(),CB7)</f>
        <v>189.77</v>
      </c>
      <c r="CC6" s="36">
        <f t="shared" si="9"/>
        <v>156.93</v>
      </c>
      <c r="CD6" s="36">
        <f t="shared" si="9"/>
        <v>166.76</v>
      </c>
      <c r="CE6" s="36">
        <f t="shared" si="9"/>
        <v>172.88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69.47</v>
      </c>
      <c r="CM6" s="36">
        <f t="shared" ref="CM6:CU6" si="10">IF(CM7="",NA(),CM7)</f>
        <v>68.41</v>
      </c>
      <c r="CN6" s="36">
        <f t="shared" si="10"/>
        <v>67.19</v>
      </c>
      <c r="CO6" s="36">
        <f t="shared" si="10"/>
        <v>66.59</v>
      </c>
      <c r="CP6" s="36">
        <f t="shared" si="10"/>
        <v>66.27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92.4</v>
      </c>
      <c r="CX6" s="36">
        <f t="shared" ref="CX6:DF6" si="11">IF(CX7="",NA(),CX7)</f>
        <v>93.72</v>
      </c>
      <c r="CY6" s="36">
        <f t="shared" si="11"/>
        <v>93.57</v>
      </c>
      <c r="CZ6" s="36">
        <f t="shared" si="11"/>
        <v>93.07</v>
      </c>
      <c r="DA6" s="36">
        <f t="shared" si="11"/>
        <v>92.67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39.770000000000003</v>
      </c>
      <c r="DI6" s="36">
        <f t="shared" ref="DI6:DQ6" si="12">IF(DI7="",NA(),DI7)</f>
        <v>41.62</v>
      </c>
      <c r="DJ6" s="36">
        <f t="shared" si="12"/>
        <v>43.22</v>
      </c>
      <c r="DK6" s="36">
        <f t="shared" si="12"/>
        <v>45.13</v>
      </c>
      <c r="DL6" s="36">
        <f t="shared" si="12"/>
        <v>46.97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1.32</v>
      </c>
      <c r="DT6" s="36">
        <f t="shared" ref="DT6:EB6" si="13">IF(DT7="",NA(),DT7)</f>
        <v>14.54</v>
      </c>
      <c r="DU6" s="36">
        <f t="shared" si="13"/>
        <v>16.739999999999998</v>
      </c>
      <c r="DV6" s="36">
        <f t="shared" si="13"/>
        <v>16.649999999999999</v>
      </c>
      <c r="DW6" s="36">
        <f t="shared" si="13"/>
        <v>11.02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0.12</v>
      </c>
      <c r="EF6" s="36">
        <f t="shared" si="14"/>
        <v>0.72</v>
      </c>
      <c r="EG6" s="36">
        <f t="shared" si="14"/>
        <v>7.0000000000000007E-2</v>
      </c>
      <c r="EH6" s="36">
        <f t="shared" si="14"/>
        <v>0.09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114642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82.42</v>
      </c>
      <c r="P7" s="39">
        <v>99.93</v>
      </c>
      <c r="Q7" s="39">
        <v>2754</v>
      </c>
      <c r="R7" s="39">
        <v>45883</v>
      </c>
      <c r="S7" s="39">
        <v>30.03</v>
      </c>
      <c r="T7" s="39">
        <v>1527.91</v>
      </c>
      <c r="U7" s="39">
        <v>45664</v>
      </c>
      <c r="V7" s="39">
        <v>30.03</v>
      </c>
      <c r="W7" s="39">
        <v>1520.61</v>
      </c>
      <c r="X7" s="39">
        <v>94.15</v>
      </c>
      <c r="Y7" s="39">
        <v>98.14</v>
      </c>
      <c r="Z7" s="39">
        <v>111.55</v>
      </c>
      <c r="AA7" s="39">
        <v>108.02</v>
      </c>
      <c r="AB7" s="39">
        <v>102.63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16.55</v>
      </c>
      <c r="AJ7" s="39">
        <v>1.95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1452.18</v>
      </c>
      <c r="AU7" s="39">
        <v>984.76</v>
      </c>
      <c r="AV7" s="39">
        <v>629.84</v>
      </c>
      <c r="AW7" s="39">
        <v>534.25</v>
      </c>
      <c r="AX7" s="39">
        <v>505.41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192.07</v>
      </c>
      <c r="BF7" s="39">
        <v>182.04</v>
      </c>
      <c r="BG7" s="39">
        <v>185.23</v>
      </c>
      <c r="BH7" s="39">
        <v>174.62</v>
      </c>
      <c r="BI7" s="39">
        <v>172.93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82.19</v>
      </c>
      <c r="BQ7" s="39">
        <v>83.3</v>
      </c>
      <c r="BR7" s="39">
        <v>101.08</v>
      </c>
      <c r="BS7" s="39">
        <v>94.73</v>
      </c>
      <c r="BT7" s="39">
        <v>91.39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191.63</v>
      </c>
      <c r="CB7" s="39">
        <v>189.77</v>
      </c>
      <c r="CC7" s="39">
        <v>156.93</v>
      </c>
      <c r="CD7" s="39">
        <v>166.76</v>
      </c>
      <c r="CE7" s="39">
        <v>172.88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69.47</v>
      </c>
      <c r="CM7" s="39">
        <v>68.41</v>
      </c>
      <c r="CN7" s="39">
        <v>67.19</v>
      </c>
      <c r="CO7" s="39">
        <v>66.59</v>
      </c>
      <c r="CP7" s="39">
        <v>66.27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92.4</v>
      </c>
      <c r="CX7" s="39">
        <v>93.72</v>
      </c>
      <c r="CY7" s="39">
        <v>93.57</v>
      </c>
      <c r="CZ7" s="39">
        <v>93.07</v>
      </c>
      <c r="DA7" s="39">
        <v>92.67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39.770000000000003</v>
      </c>
      <c r="DI7" s="39">
        <v>41.62</v>
      </c>
      <c r="DJ7" s="39">
        <v>43.22</v>
      </c>
      <c r="DK7" s="39">
        <v>45.13</v>
      </c>
      <c r="DL7" s="39">
        <v>46.97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1.32</v>
      </c>
      <c r="DT7" s="39">
        <v>14.54</v>
      </c>
      <c r="DU7" s="39">
        <v>16.739999999999998</v>
      </c>
      <c r="DV7" s="39">
        <v>16.649999999999999</v>
      </c>
      <c r="DW7" s="39">
        <v>11.02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0</v>
      </c>
      <c r="EE7" s="39">
        <v>0.12</v>
      </c>
      <c r="EF7" s="39">
        <v>0.72</v>
      </c>
      <c r="EG7" s="39">
        <v>7.0000000000000007E-2</v>
      </c>
      <c r="EH7" s="39">
        <v>0.09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辰己　由紀子</cp:lastModifiedBy>
  <cp:lastPrinted>2018-02-07T00:40:38Z</cp:lastPrinted>
  <dcterms:created xsi:type="dcterms:W3CDTF">2017-12-25T01:25:27Z</dcterms:created>
  <dcterms:modified xsi:type="dcterms:W3CDTF">2018-02-07T23:44:08Z</dcterms:modified>
  <cp:category/>
</cp:coreProperties>
</file>