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0.25\file\2専用\310（専用）上下水道課\312課共通\02 業務班\003水道業務\031 経営比較分析（水道）\29\60寄居町(公共・農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<sst xmlns="http://schemas.openxmlformats.org/spreadsheetml/2006/main" count="240" uniqueCount="126">
  <si>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</si>
  <si>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</si>
  <si>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</si>
  <si>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</si>
  <si>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</si>
  <si>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</si>
  <si>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</si>
  <si>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</si>
  <si>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</si>
  <si>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</si>
  <si>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</si>
  <si>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</si>
  <si>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</si>
  <si>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</si>
  <si>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</si>
  <si>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</si>
  <si>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</si>
  <si>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</si>
  <si>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</si>
  <si>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</si>
  <si>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</si>
  <si>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</si>
  <si>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</si>
  <si>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</si>
  <si>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</si>
  <si>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</si>
  <si>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</si>
  <si>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</si>
  <si>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</si>
  <si>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</si>
  <si>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</si>
  <si>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</si>
  <si>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</si>
  <si>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</si>
  <si>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</si>
  <si>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</si>
  <si>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</si>
  <si>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</si>
  <si>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</si>
  <si>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</si>
  <si>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</si>
  <si>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</si>
  <si>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</si>
  <si>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</si>
  <si>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</si>
  <si>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</si>
  <si>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</si>
  <si>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</si>
  <si>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</si>
  <si>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</si>
  <si>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</si>
  <si>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</si>
  <si>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</si>
  <si>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</si>
  <si>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</si>
  <si>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</si>
  <si>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</si>
  <si>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</si>
  <si>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</si>
  <si>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</si>
  <si>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</si>
  <si>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</si>
  <si>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</si>
  <si>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</si>
  <si>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</si>
  <si>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</si>
  <si>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</si>
  <si>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</si>
  <si>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</si>
  <si>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</si>
  <si>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</si>
  <si>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</si>
  <si>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</si>
  <si>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</si>
  <si>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</si>
  <si>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</si>
  <si>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</si>
  <si>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</si>
  <si>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</si>
  <si>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</si>
  <si>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</si>
  <si>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</si>
  <si>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</si>
  <si>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</si>
  <si>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</si>
  <si>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</si>
  <si>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</si>
  <si>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</si>
  <si>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</si>
  <si>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</si>
  <si>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</si>
  <si>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</si>
  <si>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</si>
  <si>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</si>
  <si>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</si>
  <si>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</si>
  <si>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</si>
  <si>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</si>
  <si>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</si>
  <si>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</si>
  <si>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</si>
  <si>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</si>
  <si>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</si>
  <si>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</si>
  <si>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</si>
  <si>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</si>
  <si>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</si>
  <si>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</si>
  <si>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</si>
  <si>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</si>
  <si>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寄居町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</si>
  <si>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</si>
  <si>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</si>
  <si>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</si>
  <si>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</si>
  <si>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</si>
  <si>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</si>
  <si>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</si>
  <si>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</si>
  <si>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</si>
  <si>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</si>
  <si>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</si>
  <si>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本町の管渠は供用開始後、最古で１８年であり、耐用年数からみてまだ新しく大規模な更新工事等は発生しない見込みである。
　施設については、供用開始後２１年を迎えることもあり、今後は長寿命化を図る計画を策定するための調査が急務であると考える。</t>
    <rPh sb="96" eb="98">
      <t>ケイカク</t>
    </rPh>
    <rPh sb="99" eb="101">
      <t>サクテイ</t>
    </rPh>
    <rPh sb="106" eb="108">
      <t>チョウサ</t>
    </rPh>
    <rPh sb="109" eb="111">
      <t>キュウム</t>
    </rPh>
    <rPh sb="115" eb="116">
      <t>カンガ</t>
    </rPh>
    <phoneticPr fontId="4"/>
  </si>
  <si>
    <t>　現状においては、経営の健全性は概ね保たれていると考えられる。
　経営の健全性・効率性において、一番の課題は水洗化率の向上である。
　水洗化率の向上により、有収水量が増加し施設利用率も向上する。また、使用料収入の増加が見込めることで経費回収率も向上し、経営改善も図れる。公共用水域の水質保全の観点からも水洗化率の向上の取組が必要である。
　施設の老朽化対策については、、今後は長寿命化を図る計画を策定するための調査が急務であると考える。</t>
    <phoneticPr fontId="4"/>
  </si>
  <si>
    <t>　①収益的収支比率について、数値は１００％を超えているが⑤経費回収率において、１００％を大きく下回っており、類似団体平均値と比較しても低いことから、経費回収率の向上に向け、使用料収入の確保等の経営改善に向けた取組が必要である。
　⑥汚水処理原価については、類似団体平均値と比較して、高い数値となっているため、今後より一層の経費削減等の取組で経営改善が急務である。
　⑦施設利用率については、微増しているが類似団体平均値を下回っている状況にあり、今後も接続率の向上による有収水量を増加させる取組が必要である。
　⑧水洗化率については、類似団体平均値を上回っているが、公共用水域の水質保全や使用料収入の増加等の観点からも水洗化率の向上の取組が必要である。</t>
    <rPh sb="62" eb="64">
      <t>ヒカク</t>
    </rPh>
    <rPh sb="67" eb="68">
      <t>ヒク</t>
    </rPh>
    <rPh sb="141" eb="142">
      <t>タカ</t>
    </rPh>
    <rPh sb="158" eb="160">
      <t>イッソウ</t>
    </rPh>
    <rPh sb="175" eb="177">
      <t>キュウム</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</si>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</sst>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951368"/>
        <c:axId val="15795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7951368"/>
        <c:axId val="157953800"/>
      </c:lineChart>
      <c:dateAx>
        <c:axId val="157951368"/>
        <c:scaling>
          <c:orientation val="minMax"/>
        </c:scaling>
        <c:delete val="1"/>
        <c:axPos val="b"/>
        <c:numFmt formatCode="ge" sourceLinked="1"/>
        <c:majorTickMark val="none"/>
        <c:minorTickMark val="none"/>
        <c:tickLblPos val="none"/>
        <c:crossAx val="157953800"/>
        <c:crosses val="autoZero"/>
        <c:auto val="1"/>
        <c:lblOffset val="100"/>
        <c:baseTimeUnit val="years"/>
      </c:dateAx>
      <c:valAx>
        <c:axId val="15795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32.08</c:v>
                </c:pt>
                <c:pt idx="1">
                  <c:v>38.03</c:v>
                </c:pt>
                <c:pt idx="2">
                  <c:v>40.799999999999997</c:v>
                </c:pt>
                <c:pt idx="3">
                  <c:v>42.75</c:v>
                </c:pt>
                <c:pt idx="4">
                  <c:v>42.83</c:v>
                </c:pt>
              </c:numCache>
            </c:numRef>
          </c:val>
        </c:ser>
        <c:dLbls>
          <c:showLegendKey val="0"/>
          <c:showVal val="0"/>
          <c:showCatName val="0"/>
          <c:showSerName val="0"/>
          <c:showPercent val="0"/>
          <c:showBubbleSize val="0"/>
        </c:dLbls>
        <c:gapWidth val="150"/>
        <c:axId val="158258232"/>
        <c:axId val="1582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58258232"/>
        <c:axId val="158258624"/>
      </c:lineChart>
      <c:dateAx>
        <c:axId val="158258232"/>
        <c:scaling>
          <c:orientation val="minMax"/>
        </c:scaling>
        <c:delete val="1"/>
        <c:axPos val="b"/>
        <c:numFmt formatCode="ge" sourceLinked="1"/>
        <c:majorTickMark val="none"/>
        <c:minorTickMark val="none"/>
        <c:tickLblPos val="none"/>
        <c:crossAx val="158258624"/>
        <c:crosses val="autoZero"/>
        <c:auto val="1"/>
        <c:lblOffset val="100"/>
        <c:baseTimeUnit val="years"/>
      </c:dateAx>
      <c:valAx>
        <c:axId val="1582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80.45</c:v>
                </c:pt>
                <c:pt idx="1">
                  <c:v>80.650000000000006</c:v>
                </c:pt>
                <c:pt idx="2">
                  <c:v>84.96</c:v>
                </c:pt>
                <c:pt idx="3">
                  <c:v>86.67</c:v>
                </c:pt>
                <c:pt idx="4">
                  <c:v>88.33</c:v>
                </c:pt>
              </c:numCache>
            </c:numRef>
          </c:val>
        </c:ser>
        <c:dLbls>
          <c:showLegendKey val="0"/>
          <c:showVal val="0"/>
          <c:showCatName val="0"/>
          <c:showSerName val="0"/>
          <c:showPercent val="0"/>
          <c:showBubbleSize val="0"/>
        </c:dLbls>
        <c:gapWidth val="150"/>
        <c:axId val="158259800"/>
        <c:axId val="1582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58259800"/>
        <c:axId val="158260192"/>
      </c:lineChart>
      <c:dateAx>
        <c:axId val="158259800"/>
        <c:scaling>
          <c:orientation val="minMax"/>
        </c:scaling>
        <c:delete val="1"/>
        <c:axPos val="b"/>
        <c:numFmt formatCode="ge" sourceLinked="1"/>
        <c:majorTickMark val="none"/>
        <c:minorTickMark val="none"/>
        <c:tickLblPos val="none"/>
        <c:crossAx val="158260192"/>
        <c:crosses val="autoZero"/>
        <c:auto val="1"/>
        <c:lblOffset val="100"/>
        <c:baseTimeUnit val="years"/>
      </c:dateAx>
      <c:valAx>
        <c:axId val="1582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72.75</c:v>
                </c:pt>
                <c:pt idx="1">
                  <c:v>98.85</c:v>
                </c:pt>
                <c:pt idx="2">
                  <c:v>96.7</c:v>
                </c:pt>
                <c:pt idx="3">
                  <c:v>101.83</c:v>
                </c:pt>
                <c:pt idx="4">
                  <c:v>100.06</c:v>
                </c:pt>
              </c:numCache>
            </c:numRef>
          </c:val>
        </c:ser>
        <c:dLbls>
          <c:showLegendKey val="0"/>
          <c:showVal val="0"/>
          <c:showCatName val="0"/>
          <c:showSerName val="0"/>
          <c:showPercent val="0"/>
          <c:showBubbleSize val="0"/>
        </c:dLbls>
        <c:gapWidth val="150"/>
        <c:axId val="157987864"/>
        <c:axId val="15798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87864"/>
        <c:axId val="157988248"/>
      </c:lineChart>
      <c:dateAx>
        <c:axId val="157987864"/>
        <c:scaling>
          <c:orientation val="minMax"/>
        </c:scaling>
        <c:delete val="1"/>
        <c:axPos val="b"/>
        <c:numFmt formatCode="ge" sourceLinked="1"/>
        <c:majorTickMark val="none"/>
        <c:minorTickMark val="none"/>
        <c:tickLblPos val="none"/>
        <c:crossAx val="157988248"/>
        <c:crosses val="autoZero"/>
        <c:auto val="1"/>
        <c:lblOffset val="100"/>
        <c:baseTimeUnit val="years"/>
      </c:dateAx>
      <c:valAx>
        <c:axId val="1579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43544"/>
        <c:axId val="15804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43544"/>
        <c:axId val="158048024"/>
      </c:lineChart>
      <c:dateAx>
        <c:axId val="158043544"/>
        <c:scaling>
          <c:orientation val="minMax"/>
        </c:scaling>
        <c:delete val="1"/>
        <c:axPos val="b"/>
        <c:numFmt formatCode="ge" sourceLinked="1"/>
        <c:majorTickMark val="none"/>
        <c:minorTickMark val="none"/>
        <c:tickLblPos val="none"/>
        <c:crossAx val="158048024"/>
        <c:crosses val="autoZero"/>
        <c:auto val="1"/>
        <c:lblOffset val="100"/>
        <c:baseTimeUnit val="years"/>
      </c:dateAx>
      <c:valAx>
        <c:axId val="1580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89312"/>
        <c:axId val="1580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89312"/>
        <c:axId val="158089720"/>
      </c:lineChart>
      <c:dateAx>
        <c:axId val="158089312"/>
        <c:scaling>
          <c:orientation val="minMax"/>
        </c:scaling>
        <c:delete val="1"/>
        <c:axPos val="b"/>
        <c:numFmt formatCode="ge" sourceLinked="1"/>
        <c:majorTickMark val="none"/>
        <c:minorTickMark val="none"/>
        <c:tickLblPos val="none"/>
        <c:crossAx val="158089720"/>
        <c:crosses val="autoZero"/>
        <c:auto val="1"/>
        <c:lblOffset val="100"/>
        <c:baseTimeUnit val="years"/>
      </c:dateAx>
      <c:valAx>
        <c:axId val="15808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90896"/>
        <c:axId val="15809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90896"/>
        <c:axId val="158091288"/>
      </c:lineChart>
      <c:dateAx>
        <c:axId val="158090896"/>
        <c:scaling>
          <c:orientation val="minMax"/>
        </c:scaling>
        <c:delete val="1"/>
        <c:axPos val="b"/>
        <c:numFmt formatCode="ge" sourceLinked="1"/>
        <c:majorTickMark val="none"/>
        <c:minorTickMark val="none"/>
        <c:tickLblPos val="none"/>
        <c:crossAx val="158091288"/>
        <c:crosses val="autoZero"/>
        <c:auto val="1"/>
        <c:lblOffset val="100"/>
        <c:baseTimeUnit val="years"/>
      </c:dateAx>
      <c:valAx>
        <c:axId val="15809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9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092464"/>
        <c:axId val="15809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092464"/>
        <c:axId val="158092856"/>
      </c:lineChart>
      <c:dateAx>
        <c:axId val="158092464"/>
        <c:scaling>
          <c:orientation val="minMax"/>
        </c:scaling>
        <c:delete val="1"/>
        <c:axPos val="b"/>
        <c:numFmt formatCode="ge" sourceLinked="1"/>
        <c:majorTickMark val="none"/>
        <c:minorTickMark val="none"/>
        <c:tickLblPos val="none"/>
        <c:crossAx val="158092856"/>
        <c:crosses val="autoZero"/>
        <c:auto val="1"/>
        <c:lblOffset val="100"/>
        <c:baseTimeUnit val="years"/>
      </c:dateAx>
      <c:valAx>
        <c:axId val="1580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9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188472"/>
        <c:axId val="1581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58188472"/>
        <c:axId val="158188864"/>
      </c:lineChart>
      <c:dateAx>
        <c:axId val="158188472"/>
        <c:scaling>
          <c:orientation val="minMax"/>
        </c:scaling>
        <c:delete val="1"/>
        <c:axPos val="b"/>
        <c:numFmt formatCode="ge" sourceLinked="1"/>
        <c:majorTickMark val="none"/>
        <c:minorTickMark val="none"/>
        <c:tickLblPos val="none"/>
        <c:crossAx val="158188864"/>
        <c:crosses val="autoZero"/>
        <c:auto val="1"/>
        <c:lblOffset val="100"/>
        <c:baseTimeUnit val="years"/>
      </c:dateAx>
      <c:valAx>
        <c:axId val="1581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c:v>
                </c:pt>
                <c:pt idx="1">
                  <c:v>46.71</c:v>
                </c:pt>
                <c:pt idx="2">
                  <c:v>50.08</c:v>
                </c:pt>
                <c:pt idx="3">
                  <c:v>60.48</c:v>
                </c:pt>
                <c:pt idx="4">
                  <c:v>49.98</c:v>
                </c:pt>
              </c:numCache>
            </c:numRef>
          </c:val>
        </c:ser>
        <c:dLbls>
          <c:showLegendKey val="0"/>
          <c:showVal val="0"/>
          <c:showCatName val="0"/>
          <c:showSerName val="0"/>
          <c:showPercent val="0"/>
          <c:showBubbleSize val="0"/>
        </c:dLbls>
        <c:gapWidth val="150"/>
        <c:axId val="158190040"/>
        <c:axId val="1581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58190040"/>
        <c:axId val="158190432"/>
      </c:lineChart>
      <c:dateAx>
        <c:axId val="158190040"/>
        <c:scaling>
          <c:orientation val="minMax"/>
        </c:scaling>
        <c:delete val="1"/>
        <c:axPos val="b"/>
        <c:numFmt formatCode="ge" sourceLinked="1"/>
        <c:majorTickMark val="none"/>
        <c:minorTickMark val="none"/>
        <c:tickLblPos val="none"/>
        <c:crossAx val="158190432"/>
        <c:crosses val="autoZero"/>
        <c:auto val="1"/>
        <c:lblOffset val="100"/>
        <c:baseTimeUnit val="years"/>
      </c:dateAx>
      <c:valAx>
        <c:axId val="1581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9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348.44</c:v>
                </c:pt>
                <c:pt idx="1">
                  <c:v>300.98</c:v>
                </c:pt>
                <c:pt idx="2">
                  <c:v>288.33</c:v>
                </c:pt>
                <c:pt idx="3">
                  <c:v>242.23</c:v>
                </c:pt>
                <c:pt idx="4">
                  <c:v>296.48</c:v>
                </c:pt>
              </c:numCache>
            </c:numRef>
          </c:val>
        </c:ser>
        <c:dLbls>
          <c:showLegendKey val="0"/>
          <c:showVal val="0"/>
          <c:showCatName val="0"/>
          <c:showSerName val="0"/>
          <c:showPercent val="0"/>
          <c:showBubbleSize val="0"/>
        </c:dLbls>
        <c:gapWidth val="150"/>
        <c:axId val="158191608"/>
        <c:axId val="1582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58191608"/>
        <c:axId val="158257056"/>
      </c:lineChart>
      <c:dateAx>
        <c:axId val="158191608"/>
        <c:scaling>
          <c:orientation val="minMax"/>
        </c:scaling>
        <c:delete val="1"/>
        <c:axPos val="b"/>
        <c:numFmt formatCode="ge" sourceLinked="1"/>
        <c:majorTickMark val="none"/>
        <c:minorTickMark val="none"/>
        <c:tickLblPos val="none"/>
        <c:crossAx val="158257056"/>
        <c:crosses val="autoZero"/>
        <c:auto val="1"/>
        <c:lblOffset val="100"/>
        <c:baseTimeUnit val="years"/>
      </c:dateAx>
      <c:valAx>
        <c:axId val="1582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9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寄居町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34465</v>
      </c>
      <c r="AM8" s="50"/>
      <c r="AN8" s="50"/>
      <c r="AO8" s="50"/>
      <c r="AP8" s="50"/>
      <c r="AQ8" s="50"/>
      <c r="AR8" s="50"/>
      <c r="AS8" s="50"/>
      <c r="AT8" s="45">
        <f>データ!T6</f>
        <v>64.25</v>
      </c>
      <c r="AU8" s="45"/>
      <c r="AV8" s="45"/>
      <c r="AW8" s="45"/>
      <c r="AX8" s="45"/>
      <c r="AY8" s="45"/>
      <c r="AZ8" s="45"/>
      <c r="BA8" s="45"/>
      <c r="BB8" s="45">
        <f>データ!U6</f>
        <v>536.41999999999996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v>
      </c>
      <c r="Q10" s="45"/>
      <c r="R10" s="45"/>
      <c r="S10" s="45"/>
      <c r="T10" s="45"/>
      <c r="U10" s="45"/>
      <c r="V10" s="45"/>
      <c r="W10" s="45">
        <f>データ!Q6</f>
        <v>100</v>
      </c>
      <c r="X10" s="45"/>
      <c r="Y10" s="45"/>
      <c r="Z10" s="45"/>
      <c r="AA10" s="45"/>
      <c r="AB10" s="45"/>
      <c r="AC10" s="45"/>
      <c r="AD10" s="50">
        <f>データ!R6</f>
        <v>3358</v>
      </c>
      <c r="AE10" s="50"/>
      <c r="AF10" s="50"/>
      <c r="AG10" s="50"/>
      <c r="AH10" s="50"/>
      <c r="AI10" s="50"/>
      <c r="AJ10" s="50"/>
      <c r="AK10" s="2"/>
      <c r="AL10" s="50">
        <f>データ!V6</f>
        <v>2399</v>
      </c>
      <c r="AM10" s="50"/>
      <c r="AN10" s="50"/>
      <c r="AO10" s="50"/>
      <c r="AP10" s="50"/>
      <c r="AQ10" s="50"/>
      <c r="AR10" s="50"/>
      <c r="AS10" s="50"/>
      <c r="AT10" s="45">
        <f>データ!W6</f>
        <v>0.85</v>
      </c>
      <c r="AU10" s="45"/>
      <c r="AV10" s="45"/>
      <c r="AW10" s="45"/>
      <c r="AX10" s="45"/>
      <c r="AY10" s="45"/>
      <c r="AZ10" s="45"/>
      <c r="BA10" s="45"/>
      <c r="BB10" s="45">
        <f>データ!X6</f>
        <v>2822.35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114081</v>
      </c>
      <c r="D6" s="33">
        <f t="shared" si="3"/>
        <v>47</v>
      </c>
      <c r="E6" s="33">
        <f t="shared" si="3"/>
        <v>17</v>
      </c>
      <c r="F6" s="33">
        <f t="shared" si="3"/>
        <v>5</v>
      </c>
      <c r="G6" s="33">
        <f t="shared" si="3"/>
        <v>0</v>
      </c>
      <c r="H6" s="33" t="str">
        <f t="shared" si="3"/>
        <v>埼玉県　寄居町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v>
      </c>
      <c r="Q6" s="34">
        <f t="shared" si="3"/>
        <v>100</v>
      </c>
      <c r="R6" s="34">
        <f t="shared" si="3"/>
        <v>3358</v>
      </c>
      <c r="S6" s="34">
        <f t="shared" si="3"/>
        <v>34465</v>
      </c>
      <c r="T6" s="34">
        <f t="shared" si="3"/>
        <v>64.25</v>
      </c>
      <c r="U6" s="34">
        <f t="shared" si="3"/>
        <v>536.41999999999996</v>
      </c>
      <c r="V6" s="34">
        <f t="shared" si="3"/>
        <v>2399</v>
      </c>
      <c r="W6" s="34">
        <f t="shared" si="3"/>
        <v>0.85</v>
      </c>
      <c r="X6" s="34">
        <f t="shared" si="3"/>
        <v>2822.35</v>
      </c>
      <c r="Y6" s="35">
        <f>IF(Y7="",NA(),Y7)</f>
        <v>72.75</v>
      </c>
      <c r="Z6" s="35">
        <f t="shared" ref="Z6:AH6" si="4">IF(Z7="",NA(),Z7)</f>
        <v>98.85</v>
      </c>
      <c r="AA6" s="35">
        <f t="shared" si="4"/>
        <v>96.7</v>
      </c>
      <c r="AB6" s="35">
        <f t="shared" si="4"/>
        <v>101.83</v>
      </c>
      <c r="AC6" s="35">
        <f t="shared" si="4"/>
        <v>100.06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42</v>
      </c>
      <c r="BR6" s="35">
        <f t="shared" ref="BR6:BZ6" si="8">IF(BR7="",NA(),BR7)</f>
        <v>46.71</v>
      </c>
      <c r="BS6" s="35">
        <f t="shared" si="8"/>
        <v>50.08</v>
      </c>
      <c r="BT6" s="35">
        <f t="shared" si="8"/>
        <v>60.48</v>
      </c>
      <c r="BU6" s="35">
        <f t="shared" si="8"/>
        <v>49.98</v>
      </c>
      <c r="BV6" s="35">
        <f t="shared" si="8"/>
        <v>42.48</v>
      </c>
      <c r="BW6" s="35">
        <f t="shared" si="8"/>
        <v>41.04</v>
      </c>
      <c r="BX6" s="35">
        <f t="shared" si="8"/>
        <v>50.82</v>
      </c>
      <c r="BY6" s="35">
        <f t="shared" si="8"/>
        <v>52.19</v>
      </c>
      <c r="BZ6" s="35">
        <f t="shared" si="8"/>
        <v>55.32</v>
      </c>
      <c r="CA6" s="34" t="str">
        <f>IF(CA7="","",IF(CA7="-","【-】","【"&amp;SUBSTITUTE(TEXT(CA7,"#,##0.00"),"-","△")&amp;"】"))</f>
        <v>【55.73】</v>
      </c>
      <c r="CB6" s="35">
        <f>IF(CB7="",NA(),CB7)</f>
        <v>348.44</v>
      </c>
      <c r="CC6" s="35">
        <f t="shared" ref="CC6:CK6" si="9">IF(CC7="",NA(),CC7)</f>
        <v>300.98</v>
      </c>
      <c r="CD6" s="35">
        <f t="shared" si="9"/>
        <v>288.33</v>
      </c>
      <c r="CE6" s="35">
        <f t="shared" si="9"/>
        <v>242.23</v>
      </c>
      <c r="CF6" s="35">
        <f t="shared" si="9"/>
        <v>296.48</v>
      </c>
      <c r="CG6" s="35">
        <f t="shared" si="9"/>
        <v>343.8</v>
      </c>
      <c r="CH6" s="35">
        <f t="shared" si="9"/>
        <v>357.08</v>
      </c>
      <c r="CI6" s="35">
        <f t="shared" si="9"/>
        <v>300.52</v>
      </c>
      <c r="CJ6" s="35">
        <f t="shared" si="9"/>
        <v>296.14</v>
      </c>
      <c r="CK6" s="35">
        <f t="shared" si="9"/>
        <v>283.17</v>
      </c>
      <c r="CL6" s="34" t="str">
        <f>IF(CL7="","",IF(CL7="-","【-】","【"&amp;SUBSTITUTE(TEXT(CL7,"#,##0.00"),"-","△")&amp;"】"))</f>
        <v>【276.78】</v>
      </c>
      <c r="CM6" s="35">
        <f>IF(CM7="",NA(),CM7)</f>
        <v>32.08</v>
      </c>
      <c r="CN6" s="35">
        <f t="shared" ref="CN6:CV6" si="10">IF(CN7="",NA(),CN7)</f>
        <v>38.03</v>
      </c>
      <c r="CO6" s="35">
        <f t="shared" si="10"/>
        <v>40.799999999999997</v>
      </c>
      <c r="CP6" s="35">
        <f t="shared" si="10"/>
        <v>42.75</v>
      </c>
      <c r="CQ6" s="35">
        <f t="shared" si="10"/>
        <v>42.83</v>
      </c>
      <c r="CR6" s="35">
        <f t="shared" si="10"/>
        <v>46.06</v>
      </c>
      <c r="CS6" s="35">
        <f t="shared" si="10"/>
        <v>45.95</v>
      </c>
      <c r="CT6" s="35">
        <f t="shared" si="10"/>
        <v>53.24</v>
      </c>
      <c r="CU6" s="35">
        <f t="shared" si="10"/>
        <v>52.31</v>
      </c>
      <c r="CV6" s="35">
        <f t="shared" si="10"/>
        <v>60.65</v>
      </c>
      <c r="CW6" s="34" t="str">
        <f>IF(CW7="","",IF(CW7="-","【-】","【"&amp;SUBSTITUTE(TEXT(CW7,"#,##0.00"),"-","△")&amp;"】"))</f>
        <v>【59.15】</v>
      </c>
      <c r="CX6" s="35">
        <f>IF(CX7="",NA(),CX7)</f>
        <v>80.45</v>
      </c>
      <c r="CY6" s="35">
        <f t="shared" ref="CY6:DG6" si="11">IF(CY7="",NA(),CY7)</f>
        <v>80.650000000000006</v>
      </c>
      <c r="CZ6" s="35">
        <f t="shared" si="11"/>
        <v>84.96</v>
      </c>
      <c r="DA6" s="35">
        <f t="shared" si="11"/>
        <v>86.67</v>
      </c>
      <c r="DB6" s="35">
        <f t="shared" si="11"/>
        <v>88.33</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114081</v>
      </c>
      <c r="D7" s="37">
        <v>47</v>
      </c>
      <c r="E7" s="37">
        <v>17</v>
      </c>
      <c r="F7" s="37">
        <v>5</v>
      </c>
      <c r="G7" s="37">
        <v>0</v>
      </c>
      <c r="H7" s="37" t="s">
        <v>110</v>
      </c>
      <c r="I7" s="37" t="s">
        <v>111</v>
      </c>
      <c r="J7" s="37" t="s">
        <v>112</v>
      </c>
      <c r="K7" s="37" t="s">
        <v>113</v>
      </c>
      <c r="L7" s="37" t="s">
        <v>114</v>
      </c>
      <c r="M7" s="37"/>
      <c r="N7" s="38" t="s">
        <v>115</v>
      </c>
      <c r="O7" s="38" t="s">
        <v>116</v>
      </c>
      <c r="P7" s="38">
        <v>7</v>
      </c>
      <c r="Q7" s="38">
        <v>100</v>
      </c>
      <c r="R7" s="38">
        <v>3358</v>
      </c>
      <c r="S7" s="38">
        <v>34465</v>
      </c>
      <c r="T7" s="38">
        <v>64.25</v>
      </c>
      <c r="U7" s="38">
        <v>536.41999999999996</v>
      </c>
      <c r="V7" s="38">
        <v>2399</v>
      </c>
      <c r="W7" s="38">
        <v>0.85</v>
      </c>
      <c r="X7" s="38">
        <v>2822.35</v>
      </c>
      <c r="Y7" s="38">
        <v>72.75</v>
      </c>
      <c r="Z7" s="38">
        <v>98.85</v>
      </c>
      <c r="AA7" s="38">
        <v>96.7</v>
      </c>
      <c r="AB7" s="38">
        <v>101.83</v>
      </c>
      <c r="AC7" s="38">
        <v>100.06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42</v>
      </c>
      <c r="BR7" s="38">
        <v>46.71</v>
      </c>
      <c r="BS7" s="38">
        <v>50.08</v>
      </c>
      <c r="BT7" s="38">
        <v>60.48</v>
      </c>
      <c r="BU7" s="38">
        <v>49.98</v>
      </c>
      <c r="BV7" s="38">
        <v>42.48</v>
      </c>
      <c r="BW7" s="38">
        <v>41.04</v>
      </c>
      <c r="BX7" s="38">
        <v>50.82</v>
      </c>
      <c r="BY7" s="38">
        <v>52.19</v>
      </c>
      <c r="BZ7" s="38">
        <v>55.32</v>
      </c>
      <c r="CA7" s="38">
        <v>55.73</v>
      </c>
      <c r="CB7" s="38">
        <v>348.44</v>
      </c>
      <c r="CC7" s="38">
        <v>300.98</v>
      </c>
      <c r="CD7" s="38">
        <v>288.33</v>
      </c>
      <c r="CE7" s="38">
        <v>242.23</v>
      </c>
      <c r="CF7" s="38">
        <v>296.48</v>
      </c>
      <c r="CG7" s="38">
        <v>343.8</v>
      </c>
      <c r="CH7" s="38">
        <v>357.08</v>
      </c>
      <c r="CI7" s="38">
        <v>300.52</v>
      </c>
      <c r="CJ7" s="38">
        <v>296.14</v>
      </c>
      <c r="CK7" s="38">
        <v>283.17</v>
      </c>
      <c r="CL7" s="38">
        <v>276.77999999999997</v>
      </c>
      <c r="CM7" s="38">
        <v>32.08</v>
      </c>
      <c r="CN7" s="38">
        <v>38.03</v>
      </c>
      <c r="CO7" s="38">
        <v>40.799999999999997</v>
      </c>
      <c r="CP7" s="38">
        <v>42.75</v>
      </c>
      <c r="CQ7" s="38">
        <v>42.83</v>
      </c>
      <c r="CR7" s="38">
        <v>46.06</v>
      </c>
      <c r="CS7" s="38">
        <v>45.95</v>
      </c>
      <c r="CT7" s="38">
        <v>53.24</v>
      </c>
      <c r="CU7" s="38">
        <v>52.31</v>
      </c>
      <c r="CV7" s="38">
        <v>60.65</v>
      </c>
      <c r="CW7" s="38">
        <v>59.15</v>
      </c>
      <c r="CX7" s="38">
        <v>80.45</v>
      </c>
      <c r="CY7" s="38">
        <v>80.650000000000006</v>
      </c>
      <c r="CZ7" s="38">
        <v>84.96</v>
      </c>
      <c r="DA7" s="38">
        <v>86.67</v>
      </c>
      <c r="DB7" s="38">
        <v>88.33</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ys740844</cp:lastModifiedBy>
  <cp:lastPrinted>2018-02-08T04:25:09Z</cp:lastPrinted>
  <dcterms:created xsi:type="dcterms:W3CDTF">2017-12-25T02:27:28Z</dcterms:created>
  <dcterms:modified xsi:type="dcterms:W3CDTF">2018-02-15T00:18:28Z</dcterms:modified>
  <cp:category/>
</cp:coreProperties>
</file>