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8.0.25\file\2専用\310（専用）上下水道課\312課共通\02 業務班\003水道業務\031 経営比較分析（水道）\29\60寄居町(公共・農集)\"/>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<sst xmlns="http://schemas.openxmlformats.org/spreadsheetml/2006/main" count="245" uniqueCount="126">
  <si>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</si>
  <si>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</si>
  <si>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</si>
  <si>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</si>
  <si>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</si>
  <si>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</si>
  <si>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</si>
  <si>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</si>
  <si>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</si>
  <si>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</si>
  <si>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</si>
  <si>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</si>
  <si>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</si>
  <si>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</si>
  <si>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</si>
  <si>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</si>
  <si>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</si>
  <si>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</si>
  <si>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</si>
  <si>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</si>
  <si>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</si>
  <si>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</si>
  <si>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</si>
  <si>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</si>
  <si>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</si>
  <si>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</si>
  <si>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</si>
  <si>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</si>
  <si>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</si>
  <si>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</si>
  <si>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</si>
  <si>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</si>
  <si>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</si>
  <si>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</si>
  <si>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</si>
  <si>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</si>
  <si>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</si>
  <si>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</si>
  <si>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</si>
  <si>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</si>
  <si>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</si>
  <si>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</si>
  <si>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</si>
  <si>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</si>
  <si>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</si>
  <si>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</si>
  <si>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</si>
  <si>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</si>
  <si>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</si>
  <si>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</si>
  <si>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</si>
  <si>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</si>
  <si>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</si>
  <si>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</si>
  <si>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</si>
  <si>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</si>
  <si>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</si>
  <si>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</si>
  <si>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</si>
  <si>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</si>
  <si>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</si>
  <si>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</si>
  <si>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</si>
  <si>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</si>
  <si>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</si>
  <si>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</si>
  <si>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</si>
  <si>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</si>
  <si>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</si>
  <si>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</si>
  <si>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</si>
  <si>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</si>
  <si>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</si>
  <si>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</si>
  <si>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</si>
  <si>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</si>
  <si>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</si>
  <si>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</si>
  <si>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</si>
  <si>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</si>
  <si>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</si>
  <si>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</si>
  <si>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</si>
  <si>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</si>
  <si>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</si>
  <si>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</si>
  <si>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</si>
  <si>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</si>
  <si>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</si>
  <si>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</si>
  <si>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</si>
  <si>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</si>
  <si>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</si>
  <si>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</si>
  <si>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</si>
  <si>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</si>
  <si>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</si>
  <si>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</si>
  <si>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</si>
  <si>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</si>
  <si>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</si>
  <si>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</si>
  <si>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</si>
  <si>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</si>
  <si>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</si>
  <si>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</si>
  <si>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</si>
  <si>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</si>
  <si>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</si>
  <si>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</si>
  <si>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寄居町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</si>
  <si>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</si>
  <si>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</si>
  <si>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</si>
  <si>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</si>
  <si>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</si>
  <si>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</si>
  <si>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</si>
  <si>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</si>
  <si>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</si>
  <si>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</si>
  <si>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</si>
  <si>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本町の管渠は供用開始後、最古で２５年であり、耐用年数からみてまだ新しく大規模な更新工事等は発生しない見込みである。</t>
    <rPh sb="1" eb="3">
      <t>ホンチョウ</t>
    </rPh>
    <rPh sb="4" eb="5">
      <t>カン</t>
    </rPh>
    <rPh sb="5" eb="6">
      <t>ミゾ</t>
    </rPh>
    <rPh sb="7" eb="9">
      <t>キョウヨウ</t>
    </rPh>
    <rPh sb="9" eb="12">
      <t>カイシゴ</t>
    </rPh>
    <rPh sb="13" eb="15">
      <t>サイコ</t>
    </rPh>
    <rPh sb="18" eb="19">
      <t>ネン</t>
    </rPh>
    <rPh sb="23" eb="25">
      <t>タイヨウ</t>
    </rPh>
    <rPh sb="25" eb="27">
      <t>ネンスウ</t>
    </rPh>
    <rPh sb="33" eb="34">
      <t>アタラ</t>
    </rPh>
    <rPh sb="36" eb="39">
      <t>ダイキボ</t>
    </rPh>
    <rPh sb="40" eb="42">
      <t>コウシン</t>
    </rPh>
    <rPh sb="42" eb="45">
      <t>コウジナド</t>
    </rPh>
    <rPh sb="46" eb="48">
      <t>ハッセイ</t>
    </rPh>
    <rPh sb="51" eb="53">
      <t>ミコ</t>
    </rPh>
    <phoneticPr fontId="4"/>
  </si>
  <si>
    <t>　経営の健全性は概ね保たれていると考えられる。
　経営の効率性において、下水道の整備途中ということもあり、一番の課題は水洗化率の向上である。
　今後は、投資と財政の均衡を図り経営の健全性・効率性を確保していくため、平成２８年度策定した経営戦略によりアセットマネジメントを実施し、効率的な管理運営を行っていく必要がある。</t>
    <rPh sb="1" eb="3">
      <t>ケイエイ</t>
    </rPh>
    <rPh sb="4" eb="7">
      <t>ケンゼンセイ</t>
    </rPh>
    <rPh sb="8" eb="9">
      <t>オオム</t>
    </rPh>
    <rPh sb="10" eb="11">
      <t>タモ</t>
    </rPh>
    <rPh sb="17" eb="18">
      <t>カンガ</t>
    </rPh>
    <rPh sb="25" eb="27">
      <t>ケイエイ</t>
    </rPh>
    <rPh sb="28" eb="31">
      <t>コウリツセイ</t>
    </rPh>
    <rPh sb="36" eb="39">
      <t>ゲスイドウ</t>
    </rPh>
    <rPh sb="40" eb="42">
      <t>セイビ</t>
    </rPh>
    <rPh sb="42" eb="44">
      <t>トチュウ</t>
    </rPh>
    <rPh sb="53" eb="55">
      <t>イチバン</t>
    </rPh>
    <rPh sb="56" eb="58">
      <t>カダイ</t>
    </rPh>
    <rPh sb="59" eb="62">
      <t>スイセンカ</t>
    </rPh>
    <rPh sb="62" eb="63">
      <t>リツ</t>
    </rPh>
    <rPh sb="64" eb="66">
      <t>コウジョウ</t>
    </rPh>
    <rPh sb="72" eb="74">
      <t>コンゴ</t>
    </rPh>
    <rPh sb="76" eb="78">
      <t>トウシ</t>
    </rPh>
    <rPh sb="79" eb="81">
      <t>ザイセイ</t>
    </rPh>
    <rPh sb="82" eb="84">
      <t>キンコウ</t>
    </rPh>
    <rPh sb="85" eb="86">
      <t>ハカ</t>
    </rPh>
    <rPh sb="87" eb="89">
      <t>ケイエイ</t>
    </rPh>
    <rPh sb="90" eb="93">
      <t>ケンゼンセイ</t>
    </rPh>
    <rPh sb="94" eb="97">
      <t>コウリツセイ</t>
    </rPh>
    <rPh sb="98" eb="100">
      <t>カクホ</t>
    </rPh>
    <rPh sb="107" eb="109">
      <t>ヘイセイ</t>
    </rPh>
    <rPh sb="111" eb="112">
      <t>ネン</t>
    </rPh>
    <rPh sb="112" eb="113">
      <t>ド</t>
    </rPh>
    <rPh sb="113" eb="115">
      <t>サクテイ</t>
    </rPh>
    <rPh sb="117" eb="119">
      <t>ケイエイ</t>
    </rPh>
    <rPh sb="119" eb="121">
      <t>センリャク</t>
    </rPh>
    <rPh sb="135" eb="137">
      <t>ジッシ</t>
    </rPh>
    <rPh sb="139" eb="142">
      <t>コウリツテキ</t>
    </rPh>
    <rPh sb="143" eb="145">
      <t>カンリ</t>
    </rPh>
    <rPh sb="145" eb="147">
      <t>ウンエイ</t>
    </rPh>
    <rPh sb="148" eb="149">
      <t>オコナ</t>
    </rPh>
    <rPh sb="153" eb="155">
      <t>ヒツヨウ</t>
    </rPh>
    <phoneticPr fontId="4"/>
  </si>
  <si>
    <t>　①収益的収支比率について、１００％を下割っているが、⑤経費回収率が１００％となっていることから、経営の健全性は概ね保たれていると考えられる。
　④企業債残高対事業規模比率については、類似団体平均値を継続して下回っている状況であることから、経営の健全性に寄与していると考えられる。
　⑥汚水処理原価については、類似団体平均値を下回っている状況が続いているが、今後も経費削減等に努め経営改善が必要である。
　⑧水洗化率については、下水道の整備途中で毎年処理区域が拡大することもあり、水洗化率が伸び悩んでいる状況が続いている。経年で比較すると微増はしているが、類似団体平均値を下回っている状況が続いているため、公共用水域の水質保全や使用料収入の増加等の観点からも水洗化率の向上への新たな取組が必要であると考えられる。　</t>
    <rPh sb="2" eb="5">
      <t>シュウエキテキ</t>
    </rPh>
    <rPh sb="5" eb="7">
      <t>シュウシ</t>
    </rPh>
    <rPh sb="7" eb="9">
      <t>ヒリツ</t>
    </rPh>
    <rPh sb="19" eb="20">
      <t>シタ</t>
    </rPh>
    <rPh sb="20" eb="21">
      <t>ワ</t>
    </rPh>
    <rPh sb="28" eb="30">
      <t>ケイヒ</t>
    </rPh>
    <rPh sb="30" eb="32">
      <t>カイシュウ</t>
    </rPh>
    <rPh sb="32" eb="33">
      <t>リツ</t>
    </rPh>
    <rPh sb="49" eb="51">
      <t>ケイエイ</t>
    </rPh>
    <rPh sb="52" eb="55">
      <t>ケンゼンセイ</t>
    </rPh>
    <rPh sb="56" eb="57">
      <t>オオム</t>
    </rPh>
    <rPh sb="58" eb="59">
      <t>タモ</t>
    </rPh>
    <rPh sb="65" eb="66">
      <t>カンガ</t>
    </rPh>
    <rPh sb="74" eb="76">
      <t>キギョウ</t>
    </rPh>
    <rPh sb="76" eb="77">
      <t>サイ</t>
    </rPh>
    <rPh sb="77" eb="79">
      <t>ザンダカ</t>
    </rPh>
    <rPh sb="79" eb="80">
      <t>タイ</t>
    </rPh>
    <rPh sb="80" eb="82">
      <t>ジギョウ</t>
    </rPh>
    <rPh sb="82" eb="84">
      <t>キボ</t>
    </rPh>
    <rPh sb="84" eb="86">
      <t>ヒリツ</t>
    </rPh>
    <rPh sb="92" eb="94">
      <t>ルイジ</t>
    </rPh>
    <rPh sb="94" eb="96">
      <t>ダンタイ</t>
    </rPh>
    <rPh sb="96" eb="99">
      <t>ヘイキンチ</t>
    </rPh>
    <rPh sb="100" eb="102">
      <t>ケイゾク</t>
    </rPh>
    <rPh sb="104" eb="106">
      <t>シタマワ</t>
    </rPh>
    <rPh sb="110" eb="112">
      <t>ジョウキョウ</t>
    </rPh>
    <rPh sb="120" eb="122">
      <t>ケイエイ</t>
    </rPh>
    <rPh sb="123" eb="126">
      <t>ケンゼンセイ</t>
    </rPh>
    <rPh sb="127" eb="129">
      <t>キヨ</t>
    </rPh>
    <rPh sb="134" eb="135">
      <t>カンガ</t>
    </rPh>
    <rPh sb="143" eb="145">
      <t>オスイ</t>
    </rPh>
    <rPh sb="145" eb="147">
      <t>ショリ</t>
    </rPh>
    <rPh sb="147" eb="149">
      <t>ゲンカ</t>
    </rPh>
    <rPh sb="155" eb="157">
      <t>ルイジ</t>
    </rPh>
    <rPh sb="157" eb="159">
      <t>ダンタイ</t>
    </rPh>
    <rPh sb="159" eb="162">
      <t>ヘイキンチ</t>
    </rPh>
    <rPh sb="163" eb="165">
      <t>シタマワ</t>
    </rPh>
    <rPh sb="169" eb="171">
      <t>ジョウキョウ</t>
    </rPh>
    <rPh sb="172" eb="173">
      <t>ツヅ</t>
    </rPh>
    <rPh sb="179" eb="181">
      <t>コンゴ</t>
    </rPh>
    <rPh sb="182" eb="184">
      <t>ケイヒ</t>
    </rPh>
    <rPh sb="184" eb="187">
      <t>サクゲントウ</t>
    </rPh>
    <rPh sb="188" eb="189">
      <t>ツト</t>
    </rPh>
    <rPh sb="190" eb="192">
      <t>ケイエイ</t>
    </rPh>
    <rPh sb="192" eb="194">
      <t>カイゼン</t>
    </rPh>
    <rPh sb="195" eb="197">
      <t>ヒツヨウ</t>
    </rPh>
    <rPh sb="204" eb="207">
      <t>スイセンカ</t>
    </rPh>
    <rPh sb="207" eb="208">
      <t>リツ</t>
    </rPh>
    <rPh sb="214" eb="216">
      <t>ゲスイ</t>
    </rPh>
    <rPh sb="216" eb="217">
      <t>ミチ</t>
    </rPh>
    <rPh sb="218" eb="220">
      <t>セイビ</t>
    </rPh>
    <rPh sb="220" eb="222">
      <t>トチュウ</t>
    </rPh>
    <rPh sb="223" eb="225">
      <t>マイトシ</t>
    </rPh>
    <rPh sb="225" eb="227">
      <t>ショリ</t>
    </rPh>
    <rPh sb="227" eb="229">
      <t>クイキ</t>
    </rPh>
    <rPh sb="230" eb="232">
      <t>カクダイ</t>
    </rPh>
    <rPh sb="240" eb="243">
      <t>スイセンカ</t>
    </rPh>
    <rPh sb="243" eb="244">
      <t>リツ</t>
    </rPh>
    <rPh sb="245" eb="246">
      <t>ノ</t>
    </rPh>
    <rPh sb="247" eb="248">
      <t>ナヤ</t>
    </rPh>
    <rPh sb="252" eb="254">
      <t>ジョウキョウ</t>
    </rPh>
    <rPh sb="255" eb="256">
      <t>ツヅ</t>
    </rPh>
    <rPh sb="261" eb="263">
      <t>ケイネン</t>
    </rPh>
    <rPh sb="264" eb="266">
      <t>ヒカク</t>
    </rPh>
    <rPh sb="269" eb="271">
      <t>ビゾウ</t>
    </rPh>
    <rPh sb="278" eb="280">
      <t>ルイジ</t>
    </rPh>
    <rPh sb="280" eb="282">
      <t>ダンタイ</t>
    </rPh>
    <rPh sb="282" eb="285">
      <t>ヘイキンチ</t>
    </rPh>
    <rPh sb="286" eb="288">
      <t>シタマワ</t>
    </rPh>
    <rPh sb="292" eb="294">
      <t>ジョウキョウ</t>
    </rPh>
    <rPh sb="295" eb="296">
      <t>ツヅ</t>
    </rPh>
    <rPh sb="303" eb="306">
      <t>コウキョウヨウ</t>
    </rPh>
    <rPh sb="306" eb="308">
      <t>スイイキ</t>
    </rPh>
    <rPh sb="309" eb="311">
      <t>スイシツ</t>
    </rPh>
    <rPh sb="311" eb="313">
      <t>ホゼン</t>
    </rPh>
    <rPh sb="314" eb="317">
      <t>シヨウリョウ</t>
    </rPh>
    <rPh sb="317" eb="319">
      <t>シュウニュウ</t>
    </rPh>
    <rPh sb="320" eb="323">
      <t>ゾウカナド</t>
    </rPh>
    <rPh sb="324" eb="326">
      <t>カンテン</t>
    </rPh>
    <rPh sb="329" eb="332">
      <t>スイセンカ</t>
    </rPh>
    <rPh sb="332" eb="333">
      <t>リツ</t>
    </rPh>
    <rPh sb="334" eb="336">
      <t>コウジョウ</t>
    </rPh>
    <rPh sb="338" eb="339">
      <t>アラ</t>
    </rPh>
    <rPh sb="341" eb="343">
      <t>トリクミ</t>
    </rPh>
    <rPh sb="344" eb="346">
      <t>ヒツヨウ</t>
    </rPh>
    <rPh sb="350" eb="351">
      <t>カンガ</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</si>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</sst>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1168392"/>
        <c:axId val="20082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201168392"/>
        <c:axId val="200820392"/>
      </c:lineChart>
      <c:dateAx>
        <c:axId val="201168392"/>
        <c:scaling>
          <c:orientation val="minMax"/>
        </c:scaling>
        <c:delete val="1"/>
        <c:axPos val="b"/>
        <c:numFmt formatCode="ge" sourceLinked="1"/>
        <c:majorTickMark val="none"/>
        <c:minorTickMark val="none"/>
        <c:tickLblPos val="none"/>
        <c:crossAx val="200820392"/>
        <c:crosses val="autoZero"/>
        <c:auto val="1"/>
        <c:lblOffset val="100"/>
        <c:baseTimeUnit val="years"/>
      </c:dateAx>
      <c:valAx>
        <c:axId val="20082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16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2741296"/>
        <c:axId val="20274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202741296"/>
        <c:axId val="202741688"/>
      </c:lineChart>
      <c:dateAx>
        <c:axId val="202741296"/>
        <c:scaling>
          <c:orientation val="minMax"/>
        </c:scaling>
        <c:delete val="1"/>
        <c:axPos val="b"/>
        <c:numFmt formatCode="ge" sourceLinked="1"/>
        <c:majorTickMark val="none"/>
        <c:minorTickMark val="none"/>
        <c:tickLblPos val="none"/>
        <c:crossAx val="202741688"/>
        <c:crosses val="autoZero"/>
        <c:auto val="1"/>
        <c:lblOffset val="100"/>
        <c:baseTimeUnit val="years"/>
      </c:dateAx>
      <c:valAx>
        <c:axId val="20274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4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78.38</c:v>
                </c:pt>
                <c:pt idx="1">
                  <c:v>79.37</c:v>
                </c:pt>
                <c:pt idx="2">
                  <c:v>79.8</c:v>
                </c:pt>
                <c:pt idx="3">
                  <c:v>81.86</c:v>
                </c:pt>
                <c:pt idx="4">
                  <c:v>82.44</c:v>
                </c:pt>
              </c:numCache>
            </c:numRef>
          </c:val>
        </c:ser>
        <c:dLbls>
          <c:showLegendKey val="0"/>
          <c:showVal val="0"/>
          <c:showCatName val="0"/>
          <c:showSerName val="0"/>
          <c:showPercent val="0"/>
          <c:showBubbleSize val="0"/>
        </c:dLbls>
        <c:gapWidth val="150"/>
        <c:axId val="202742864"/>
        <c:axId val="20274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202742864"/>
        <c:axId val="202743256"/>
      </c:lineChart>
      <c:dateAx>
        <c:axId val="202742864"/>
        <c:scaling>
          <c:orientation val="minMax"/>
        </c:scaling>
        <c:delete val="1"/>
        <c:axPos val="b"/>
        <c:numFmt formatCode="ge" sourceLinked="1"/>
        <c:majorTickMark val="none"/>
        <c:minorTickMark val="none"/>
        <c:tickLblPos val="none"/>
        <c:crossAx val="202743256"/>
        <c:crosses val="autoZero"/>
        <c:auto val="1"/>
        <c:lblOffset val="100"/>
        <c:baseTimeUnit val="years"/>
      </c:dateAx>
      <c:valAx>
        <c:axId val="20274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74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93.5</c:v>
                </c:pt>
                <c:pt idx="1">
                  <c:v>98.1</c:v>
                </c:pt>
                <c:pt idx="2">
                  <c:v>96.28</c:v>
                </c:pt>
                <c:pt idx="3">
                  <c:v>99.13</c:v>
                </c:pt>
                <c:pt idx="4">
                  <c:v>98.95</c:v>
                </c:pt>
              </c:numCache>
            </c:numRef>
          </c:val>
        </c:ser>
        <c:dLbls>
          <c:showLegendKey val="0"/>
          <c:showVal val="0"/>
          <c:showCatName val="0"/>
          <c:showSerName val="0"/>
          <c:showPercent val="0"/>
          <c:showBubbleSize val="0"/>
        </c:dLbls>
        <c:gapWidth val="150"/>
        <c:axId val="202280312"/>
        <c:axId val="20180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280312"/>
        <c:axId val="201800960"/>
      </c:lineChart>
      <c:dateAx>
        <c:axId val="202280312"/>
        <c:scaling>
          <c:orientation val="minMax"/>
        </c:scaling>
        <c:delete val="1"/>
        <c:axPos val="b"/>
        <c:numFmt formatCode="ge" sourceLinked="1"/>
        <c:majorTickMark val="none"/>
        <c:minorTickMark val="none"/>
        <c:tickLblPos val="none"/>
        <c:crossAx val="201800960"/>
        <c:crosses val="autoZero"/>
        <c:auto val="1"/>
        <c:lblOffset val="100"/>
        <c:baseTimeUnit val="years"/>
      </c:dateAx>
      <c:valAx>
        <c:axId val="20180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8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298160"/>
        <c:axId val="2023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298160"/>
        <c:axId val="202374720"/>
      </c:lineChart>
      <c:dateAx>
        <c:axId val="202298160"/>
        <c:scaling>
          <c:orientation val="minMax"/>
        </c:scaling>
        <c:delete val="1"/>
        <c:axPos val="b"/>
        <c:numFmt formatCode="ge" sourceLinked="1"/>
        <c:majorTickMark val="none"/>
        <c:minorTickMark val="none"/>
        <c:tickLblPos val="none"/>
        <c:crossAx val="202374720"/>
        <c:crosses val="autoZero"/>
        <c:auto val="1"/>
        <c:lblOffset val="100"/>
        <c:baseTimeUnit val="years"/>
      </c:dateAx>
      <c:valAx>
        <c:axId val="2023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9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428528"/>
        <c:axId val="20242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428528"/>
        <c:axId val="202428936"/>
      </c:lineChart>
      <c:dateAx>
        <c:axId val="202428528"/>
        <c:scaling>
          <c:orientation val="minMax"/>
        </c:scaling>
        <c:delete val="1"/>
        <c:axPos val="b"/>
        <c:numFmt formatCode="ge" sourceLinked="1"/>
        <c:majorTickMark val="none"/>
        <c:minorTickMark val="none"/>
        <c:tickLblPos val="none"/>
        <c:crossAx val="202428936"/>
        <c:crosses val="autoZero"/>
        <c:auto val="1"/>
        <c:lblOffset val="100"/>
        <c:baseTimeUnit val="years"/>
      </c:dateAx>
      <c:valAx>
        <c:axId val="20242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2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430112"/>
        <c:axId val="20243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430112"/>
        <c:axId val="202430504"/>
      </c:lineChart>
      <c:dateAx>
        <c:axId val="202430112"/>
        <c:scaling>
          <c:orientation val="minMax"/>
        </c:scaling>
        <c:delete val="1"/>
        <c:axPos val="b"/>
        <c:numFmt formatCode="ge" sourceLinked="1"/>
        <c:majorTickMark val="none"/>
        <c:minorTickMark val="none"/>
        <c:tickLblPos val="none"/>
        <c:crossAx val="202430504"/>
        <c:crosses val="autoZero"/>
        <c:auto val="1"/>
        <c:lblOffset val="100"/>
        <c:baseTimeUnit val="years"/>
      </c:dateAx>
      <c:valAx>
        <c:axId val="20243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431680"/>
        <c:axId val="20243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431680"/>
        <c:axId val="202432072"/>
      </c:lineChart>
      <c:dateAx>
        <c:axId val="202431680"/>
        <c:scaling>
          <c:orientation val="minMax"/>
        </c:scaling>
        <c:delete val="1"/>
        <c:axPos val="b"/>
        <c:numFmt formatCode="ge" sourceLinked="1"/>
        <c:majorTickMark val="none"/>
        <c:minorTickMark val="none"/>
        <c:tickLblPos val="none"/>
        <c:crossAx val="202432072"/>
        <c:crosses val="autoZero"/>
        <c:auto val="1"/>
        <c:lblOffset val="100"/>
        <c:baseTimeUnit val="years"/>
      </c:dateAx>
      <c:valAx>
        <c:axId val="20243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119.38</c:v>
                </c:pt>
                <c:pt idx="1">
                  <c:v>203.18</c:v>
                </c:pt>
                <c:pt idx="2">
                  <c:v>185.87</c:v>
                </c:pt>
                <c:pt idx="3">
                  <c:v>141.11000000000001</c:v>
                </c:pt>
                <c:pt idx="4">
                  <c:v>91.59</c:v>
                </c:pt>
              </c:numCache>
            </c:numRef>
          </c:val>
        </c:ser>
        <c:dLbls>
          <c:showLegendKey val="0"/>
          <c:showVal val="0"/>
          <c:showCatName val="0"/>
          <c:showSerName val="0"/>
          <c:showPercent val="0"/>
          <c:showBubbleSize val="0"/>
        </c:dLbls>
        <c:gapWidth val="150"/>
        <c:axId val="202535280"/>
        <c:axId val="20253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202535280"/>
        <c:axId val="202535672"/>
      </c:lineChart>
      <c:dateAx>
        <c:axId val="202535280"/>
        <c:scaling>
          <c:orientation val="minMax"/>
        </c:scaling>
        <c:delete val="1"/>
        <c:axPos val="b"/>
        <c:numFmt formatCode="ge" sourceLinked="1"/>
        <c:majorTickMark val="none"/>
        <c:minorTickMark val="none"/>
        <c:tickLblPos val="none"/>
        <c:crossAx val="202535672"/>
        <c:crosses val="autoZero"/>
        <c:auto val="1"/>
        <c:lblOffset val="100"/>
        <c:baseTimeUnit val="years"/>
      </c:dateAx>
      <c:valAx>
        <c:axId val="20253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53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90.71</c:v>
                </c:pt>
                <c:pt idx="1">
                  <c:v>98.16</c:v>
                </c:pt>
                <c:pt idx="2">
                  <c:v>98.2</c:v>
                </c:pt>
                <c:pt idx="3">
                  <c:v>100</c:v>
                </c:pt>
                <c:pt idx="4">
                  <c:v>100</c:v>
                </c:pt>
              </c:numCache>
            </c:numRef>
          </c:val>
        </c:ser>
        <c:dLbls>
          <c:showLegendKey val="0"/>
          <c:showVal val="0"/>
          <c:showCatName val="0"/>
          <c:showSerName val="0"/>
          <c:showPercent val="0"/>
          <c:showBubbleSize val="0"/>
        </c:dLbls>
        <c:gapWidth val="150"/>
        <c:axId val="202536848"/>
        <c:axId val="20253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202536848"/>
        <c:axId val="202537240"/>
      </c:lineChart>
      <c:dateAx>
        <c:axId val="202536848"/>
        <c:scaling>
          <c:orientation val="minMax"/>
        </c:scaling>
        <c:delete val="1"/>
        <c:axPos val="b"/>
        <c:numFmt formatCode="ge" sourceLinked="1"/>
        <c:majorTickMark val="none"/>
        <c:minorTickMark val="none"/>
        <c:tickLblPos val="none"/>
        <c:crossAx val="202537240"/>
        <c:crosses val="autoZero"/>
        <c:auto val="1"/>
        <c:lblOffset val="100"/>
        <c:baseTimeUnit val="years"/>
      </c:dateAx>
      <c:valAx>
        <c:axId val="20253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53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161.16999999999999</c:v>
                </c:pt>
                <c:pt idx="3">
                  <c:v>158.99</c:v>
                </c:pt>
                <c:pt idx="4">
                  <c:v>157.13999999999999</c:v>
                </c:pt>
              </c:numCache>
            </c:numRef>
          </c:val>
        </c:ser>
        <c:dLbls>
          <c:showLegendKey val="0"/>
          <c:showVal val="0"/>
          <c:showCatName val="0"/>
          <c:showSerName val="0"/>
          <c:showPercent val="0"/>
          <c:showBubbleSize val="0"/>
        </c:dLbls>
        <c:gapWidth val="150"/>
        <c:axId val="202538416"/>
        <c:axId val="20274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202538416"/>
        <c:axId val="202740120"/>
      </c:lineChart>
      <c:dateAx>
        <c:axId val="202538416"/>
        <c:scaling>
          <c:orientation val="minMax"/>
        </c:scaling>
        <c:delete val="1"/>
        <c:axPos val="b"/>
        <c:numFmt formatCode="ge" sourceLinked="1"/>
        <c:majorTickMark val="none"/>
        <c:minorTickMark val="none"/>
        <c:tickLblPos val="none"/>
        <c:crossAx val="202740120"/>
        <c:crosses val="autoZero"/>
        <c:auto val="1"/>
        <c:lblOffset val="100"/>
        <c:baseTimeUnit val="years"/>
      </c:dateAx>
      <c:valAx>
        <c:axId val="20274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53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埼玉県　寄居町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
        <v>125</v>
      </c>
      <c r="AE8" s="73"/>
      <c r="AF8" s="73"/>
      <c r="AG8" s="73"/>
      <c r="AH8" s="73"/>
      <c r="AI8" s="73"/>
      <c r="AJ8" s="73"/>
      <c r="AK8" s="4"/>
      <c r="AL8" s="67">
        <f>データ!S6</f>
        <v>34465</v>
      </c>
      <c r="AM8" s="67"/>
      <c r="AN8" s="67"/>
      <c r="AO8" s="67"/>
      <c r="AP8" s="67"/>
      <c r="AQ8" s="67"/>
      <c r="AR8" s="67"/>
      <c r="AS8" s="67"/>
      <c r="AT8" s="66">
        <f>データ!T6</f>
        <v>64.25</v>
      </c>
      <c r="AU8" s="66"/>
      <c r="AV8" s="66"/>
      <c r="AW8" s="66"/>
      <c r="AX8" s="66"/>
      <c r="AY8" s="66"/>
      <c r="AZ8" s="66"/>
      <c r="BA8" s="66"/>
      <c r="BB8" s="66">
        <f>データ!U6</f>
        <v>536.41999999999996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23.24</v>
      </c>
      <c r="Q10" s="66"/>
      <c r="R10" s="66"/>
      <c r="S10" s="66"/>
      <c r="T10" s="66"/>
      <c r="U10" s="66"/>
      <c r="V10" s="66"/>
      <c r="W10" s="66">
        <f>データ!Q6</f>
        <v>92.94</v>
      </c>
      <c r="X10" s="66"/>
      <c r="Y10" s="66"/>
      <c r="Z10" s="66"/>
      <c r="AA10" s="66"/>
      <c r="AB10" s="66"/>
      <c r="AC10" s="66"/>
      <c r="AD10" s="67">
        <f>データ!R6</f>
        <v>2268</v>
      </c>
      <c r="AE10" s="67"/>
      <c r="AF10" s="67"/>
      <c r="AG10" s="67"/>
      <c r="AH10" s="67"/>
      <c r="AI10" s="67"/>
      <c r="AJ10" s="67"/>
      <c r="AK10" s="2"/>
      <c r="AL10" s="67">
        <f>データ!V6</f>
        <v>7968</v>
      </c>
      <c r="AM10" s="67"/>
      <c r="AN10" s="67"/>
      <c r="AO10" s="67"/>
      <c r="AP10" s="67"/>
      <c r="AQ10" s="67"/>
      <c r="AR10" s="67"/>
      <c r="AS10" s="67"/>
      <c r="AT10" s="66">
        <f>データ!W6</f>
        <v>3.4</v>
      </c>
      <c r="AU10" s="66"/>
      <c r="AV10" s="66"/>
      <c r="AW10" s="66"/>
      <c r="AX10" s="66"/>
      <c r="AY10" s="66"/>
      <c r="AZ10" s="66"/>
      <c r="BA10" s="66"/>
      <c r="BB10" s="66">
        <f>データ!X6</f>
        <v>2343.5300000000002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114081</v>
      </c>
      <c r="D6" s="33">
        <f t="shared" si="3"/>
        <v>47</v>
      </c>
      <c r="E6" s="33">
        <f t="shared" si="3"/>
        <v>17</v>
      </c>
      <c r="F6" s="33">
        <f t="shared" si="3"/>
        <v>1</v>
      </c>
      <c r="G6" s="33">
        <f t="shared" si="3"/>
        <v>0</v>
      </c>
      <c r="H6" s="33" t="str">
        <f t="shared" si="3"/>
        <v>埼玉県　寄居町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23.24</v>
      </c>
      <c r="Q6" s="34">
        <f t="shared" si="3"/>
        <v>92.94</v>
      </c>
      <c r="R6" s="34">
        <f t="shared" si="3"/>
        <v>2268</v>
      </c>
      <c r="S6" s="34">
        <f t="shared" si="3"/>
        <v>34465</v>
      </c>
      <c r="T6" s="34">
        <f t="shared" si="3"/>
        <v>64.25</v>
      </c>
      <c r="U6" s="34">
        <f t="shared" si="3"/>
        <v>536.41999999999996</v>
      </c>
      <c r="V6" s="34">
        <f t="shared" si="3"/>
        <v>7968</v>
      </c>
      <c r="W6" s="34">
        <f t="shared" si="3"/>
        <v>3.4</v>
      </c>
      <c r="X6" s="34">
        <f t="shared" si="3"/>
        <v>2343.5300000000002</v>
      </c>
      <c r="Y6" s="35">
        <f>IF(Y7="",NA(),Y7)</f>
        <v>93.5</v>
      </c>
      <c r="Z6" s="35">
        <f t="shared" ref="Z6:AH6" si="4">IF(Z7="",NA(),Z7)</f>
        <v>98.1</v>
      </c>
      <c r="AA6" s="35">
        <f t="shared" si="4"/>
        <v>96.28</v>
      </c>
      <c r="AB6" s="35">
        <f t="shared" si="4"/>
        <v>99.13</v>
      </c>
      <c r="AC6" s="35">
        <f t="shared" si="4"/>
        <v>98.95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119.38</v>
      </c>
      <c r="BG6" s="35">
        <f t="shared" ref="BG6:BO6" si="7">IF(BG7="",NA(),BG7)</f>
        <v>203.18</v>
      </c>
      <c r="BH6" s="35">
        <f t="shared" si="7"/>
        <v>185.87</v>
      </c>
      <c r="BI6" s="35">
        <f t="shared" si="7"/>
        <v>141.11000000000001</v>
      </c>
      <c r="BJ6" s="35">
        <f t="shared" si="7"/>
        <v>91.59</v>
      </c>
      <c r="BK6" s="35">
        <f t="shared" si="7"/>
        <v>1309.43</v>
      </c>
      <c r="BL6" s="35">
        <f t="shared" si="7"/>
        <v>1306.92</v>
      </c>
      <c r="BM6" s="35">
        <f t="shared" si="7"/>
        <v>1203.71</v>
      </c>
      <c r="BN6" s="35">
        <f t="shared" si="7"/>
        <v>1162.3599999999999</v>
      </c>
      <c r="BO6" s="35">
        <f t="shared" si="7"/>
        <v>1047.6500000000001</v>
      </c>
      <c r="BP6" s="34" t="str">
        <f>IF(BP7="","",IF(BP7="-","【-】","【"&amp;SUBSTITUTE(TEXT(BP7,"#,##0.00"),"-","△")&amp;"】"))</f>
        <v>【728.30】</v>
      </c>
      <c r="BQ6" s="35">
        <f>IF(BQ7="",NA(),BQ7)</f>
        <v>90.71</v>
      </c>
      <c r="BR6" s="35">
        <f t="shared" ref="BR6:BZ6" si="8">IF(BR7="",NA(),BR7)</f>
        <v>98.16</v>
      </c>
      <c r="BS6" s="35">
        <f t="shared" si="8"/>
        <v>98.2</v>
      </c>
      <c r="BT6" s="35">
        <f t="shared" si="8"/>
        <v>100</v>
      </c>
      <c r="BU6" s="35">
        <f t="shared" si="8"/>
        <v>100</v>
      </c>
      <c r="BV6" s="35">
        <f t="shared" si="8"/>
        <v>67.59</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150</v>
      </c>
      <c r="CC6" s="35">
        <f t="shared" ref="CC6:CK6" si="9">IF(CC7="",NA(),CC7)</f>
        <v>150</v>
      </c>
      <c r="CD6" s="35">
        <f t="shared" si="9"/>
        <v>161.16999999999999</v>
      </c>
      <c r="CE6" s="35">
        <f t="shared" si="9"/>
        <v>158.99</v>
      </c>
      <c r="CF6" s="35">
        <f t="shared" si="9"/>
        <v>157.13999999999999</v>
      </c>
      <c r="CG6" s="35">
        <f t="shared" si="9"/>
        <v>251.88</v>
      </c>
      <c r="CH6" s="35">
        <f t="shared" si="9"/>
        <v>247.43</v>
      </c>
      <c r="CI6" s="35">
        <f t="shared" si="9"/>
        <v>248.89</v>
      </c>
      <c r="CJ6" s="35">
        <f t="shared" si="9"/>
        <v>250.84</v>
      </c>
      <c r="CK6" s="35">
        <f t="shared" si="9"/>
        <v>235.61</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49.29</v>
      </c>
      <c r="CS6" s="35">
        <f t="shared" si="10"/>
        <v>50.32</v>
      </c>
      <c r="CT6" s="35">
        <f t="shared" si="10"/>
        <v>49.89</v>
      </c>
      <c r="CU6" s="35">
        <f t="shared" si="10"/>
        <v>49.39</v>
      </c>
      <c r="CV6" s="35">
        <f t="shared" si="10"/>
        <v>49.25</v>
      </c>
      <c r="CW6" s="34" t="str">
        <f>IF(CW7="","",IF(CW7="-","【-】","【"&amp;SUBSTITUTE(TEXT(CW7,"#,##0.00"),"-","△")&amp;"】"))</f>
        <v>【60.09】</v>
      </c>
      <c r="CX6" s="35">
        <f>IF(CX7="",NA(),CX7)</f>
        <v>78.38</v>
      </c>
      <c r="CY6" s="35">
        <f t="shared" ref="CY6:DG6" si="11">IF(CY7="",NA(),CY7)</f>
        <v>79.37</v>
      </c>
      <c r="CZ6" s="35">
        <f t="shared" si="11"/>
        <v>79.8</v>
      </c>
      <c r="DA6" s="35">
        <f t="shared" si="11"/>
        <v>81.86</v>
      </c>
      <c r="DB6" s="35">
        <f t="shared" si="11"/>
        <v>82.44</v>
      </c>
      <c r="DC6" s="35">
        <f t="shared" si="11"/>
        <v>84.31</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0.14000000000000001</v>
      </c>
      <c r="EL6" s="35">
        <f t="shared" si="14"/>
        <v>0.03</v>
      </c>
      <c r="EM6" s="35">
        <f t="shared" si="14"/>
        <v>0.15</v>
      </c>
      <c r="EN6" s="35">
        <f t="shared" si="14"/>
        <v>0.1</v>
      </c>
      <c r="EO6" s="34" t="str">
        <f>IF(EO7="","",IF(EO7="-","【-】","【"&amp;SUBSTITUTE(TEXT(EO7,"#,##0.00"),"-","△")&amp;"】"))</f>
        <v>【0.27】</v>
      </c>
    </row>
    <row r="7" spans="1:145" s="36" customFormat="1">
      <c r="A7" s="28"/>
      <c r="B7" s="37">
        <v>2016</v>
      </c>
      <c r="C7" s="37">
        <v>114081</v>
      </c>
      <c r="D7" s="37">
        <v>47</v>
      </c>
      <c r="E7" s="37">
        <v>17</v>
      </c>
      <c r="F7" s="37">
        <v>1</v>
      </c>
      <c r="G7" s="37">
        <v>0</v>
      </c>
      <c r="H7" s="37" t="s">
        <v>110</v>
      </c>
      <c r="I7" s="37" t="s">
        <v>111</v>
      </c>
      <c r="J7" s="37" t="s">
        <v>112</v>
      </c>
      <c r="K7" s="37" t="s">
        <v>113</v>
      </c>
      <c r="L7" s="37" t="s">
        <v>114</v>
      </c>
      <c r="M7" s="37"/>
      <c r="N7" s="38" t="s">
        <v>115</v>
      </c>
      <c r="O7" s="38" t="s">
        <v>116</v>
      </c>
      <c r="P7" s="38">
        <v>23.24</v>
      </c>
      <c r="Q7" s="38">
        <v>92.94</v>
      </c>
      <c r="R7" s="38">
        <v>2268</v>
      </c>
      <c r="S7" s="38">
        <v>34465</v>
      </c>
      <c r="T7" s="38">
        <v>64.25</v>
      </c>
      <c r="U7" s="38">
        <v>536.41999999999996</v>
      </c>
      <c r="V7" s="38">
        <v>7968</v>
      </c>
      <c r="W7" s="38">
        <v>3.4</v>
      </c>
      <c r="X7" s="38">
        <v>2343.5300000000002</v>
      </c>
      <c r="Y7" s="38">
        <v>93.5</v>
      </c>
      <c r="Z7" s="38">
        <v>98.1</v>
      </c>
      <c r="AA7" s="38">
        <v>96.28</v>
      </c>
      <c r="AB7" s="38">
        <v>99.13</v>
      </c>
      <c r="AC7" s="38">
        <v>98.95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119.38</v>
      </c>
      <c r="BG7" s="38">
        <v>203.18</v>
      </c>
      <c r="BH7" s="38">
        <v>185.87</v>
      </c>
      <c r="BI7" s="38">
        <v>141.11000000000001</v>
      </c>
      <c r="BJ7" s="38">
        <v>91.59</v>
      </c>
      <c r="BK7" s="38">
        <v>1309.43</v>
      </c>
      <c r="BL7" s="38">
        <v>1306.92</v>
      </c>
      <c r="BM7" s="38">
        <v>1203.71</v>
      </c>
      <c r="BN7" s="38">
        <v>1162.3599999999999</v>
      </c>
      <c r="BO7" s="38">
        <v>1047.6500000000001</v>
      </c>
      <c r="BP7" s="38">
        <v>728.3</v>
      </c>
      <c r="BQ7" s="38">
        <v>90.71</v>
      </c>
      <c r="BR7" s="38">
        <v>98.16</v>
      </c>
      <c r="BS7" s="38">
        <v>98.2</v>
      </c>
      <c r="BT7" s="38">
        <v>100</v>
      </c>
      <c r="BU7" s="38">
        <v>100</v>
      </c>
      <c r="BV7" s="38">
        <v>67.59</v>
      </c>
      <c r="BW7" s="38">
        <v>68.510000000000005</v>
      </c>
      <c r="BX7" s="38">
        <v>69.739999999999995</v>
      </c>
      <c r="BY7" s="38">
        <v>68.209999999999994</v>
      </c>
      <c r="BZ7" s="38">
        <v>74.040000000000006</v>
      </c>
      <c r="CA7" s="38">
        <v>100.04</v>
      </c>
      <c r="CB7" s="38">
        <v>150</v>
      </c>
      <c r="CC7" s="38">
        <v>150</v>
      </c>
      <c r="CD7" s="38">
        <v>161.16999999999999</v>
      </c>
      <c r="CE7" s="38">
        <v>158.99</v>
      </c>
      <c r="CF7" s="38">
        <v>157.13999999999999</v>
      </c>
      <c r="CG7" s="38">
        <v>251.88</v>
      </c>
      <c r="CH7" s="38">
        <v>247.43</v>
      </c>
      <c r="CI7" s="38">
        <v>248.89</v>
      </c>
      <c r="CJ7" s="38">
        <v>250.84</v>
      </c>
      <c r="CK7" s="38">
        <v>235.61</v>
      </c>
      <c r="CL7" s="38">
        <v>137.82</v>
      </c>
      <c r="CM7" s="38" t="s">
        <v>115</v>
      </c>
      <c r="CN7" s="38" t="s">
        <v>115</v>
      </c>
      <c r="CO7" s="38" t="s">
        <v>115</v>
      </c>
      <c r="CP7" s="38" t="s">
        <v>115</v>
      </c>
      <c r="CQ7" s="38" t="s">
        <v>115</v>
      </c>
      <c r="CR7" s="38">
        <v>49.29</v>
      </c>
      <c r="CS7" s="38">
        <v>50.32</v>
      </c>
      <c r="CT7" s="38">
        <v>49.89</v>
      </c>
      <c r="CU7" s="38">
        <v>49.39</v>
      </c>
      <c r="CV7" s="38">
        <v>49.25</v>
      </c>
      <c r="CW7" s="38">
        <v>60.09</v>
      </c>
      <c r="CX7" s="38">
        <v>78.38</v>
      </c>
      <c r="CY7" s="38">
        <v>79.37</v>
      </c>
      <c r="CZ7" s="38">
        <v>79.8</v>
      </c>
      <c r="DA7" s="38">
        <v>81.86</v>
      </c>
      <c r="DB7" s="38">
        <v>82.44</v>
      </c>
      <c r="DC7" s="38">
        <v>84.31</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0.14000000000000001</v>
      </c>
      <c r="EL7" s="38">
        <v>0.03</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ys740844</cp:lastModifiedBy>
  <cp:lastPrinted>2018-02-08T04:23:10Z</cp:lastPrinted>
  <dcterms:created xsi:type="dcterms:W3CDTF">2017-12-25T02:05:31Z</dcterms:created>
  <dcterms:modified xsi:type="dcterms:W3CDTF">2018-02-15T00:18:15Z</dcterms:modified>
  <cp:category/>
</cp:coreProperties>
</file>