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S1406\Desktop\"/>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BB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<sst xmlns="http://schemas.openxmlformats.org/spreadsheetml/2006/main" count="237" uniqueCount="123">
  <si>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</si>
  <si>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</si>
  <si>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</si>
  <si>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</si>
  <si>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</si>
  <si>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</si>
  <si>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</si>
  <si>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</si>
  <si>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</si>
  <si>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</si>
  <si>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</si>
  <si>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</si>
  <si>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</si>
  <si>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</si>
  <si>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</si>
  <si>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</si>
  <si>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</si>
  <si>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</si>
  <si>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</si>
  <si>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</si>
  <si>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</si>
  <si>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</si>
  <si>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</si>
  <si>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</si>
  <si>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</si>
  <si>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</si>
  <si>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</si>
  <si>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</si>
  <si>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</si>
  <si>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</si>
  <si>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</si>
  <si>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</si>
  <si>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</si>
  <si>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</si>
  <si>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</si>
  <si>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</si>
  <si>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</si>
  <si>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</si>
  <si>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</si>
  <si>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</si>
  <si>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</si>
  <si>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</si>
  <si>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</si>
  <si>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</si>
  <si>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</si>
  <si>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</si>
  <si>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</si>
  <si>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</si>
  <si>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</si>
  <si>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</si>
  <si>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</si>
  <si>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</si>
  <si>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</si>
  <si>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</si>
  <si>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</si>
  <si>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</si>
  <si>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</si>
  <si>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</si>
  <si>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</si>
  <si>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</si>
  <si>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</si>
  <si>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</si>
  <si>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</si>
  <si>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</si>
  <si>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</si>
  <si>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</si>
  <si>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</si>
  <si>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</si>
  <si>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</si>
  <si>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</si>
  <si>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</si>
  <si>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</si>
  <si>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</si>
  <si>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</si>
  <si>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</si>
  <si>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</si>
  <si>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</si>
  <si>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</si>
  <si>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</si>
  <si>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</si>
  <si>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</si>
  <si>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</si>
  <si>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</si>
  <si>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</si>
  <si>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</si>
  <si>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</si>
  <si>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</si>
  <si>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</si>
  <si>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</si>
  <si>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</si>
  <si>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</si>
  <si>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</si>
  <si>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</si>
  <si>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</si>
  <si>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</si>
  <si>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</si>
  <si>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</si>
  <si>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</si>
  <si>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</si>
  <si>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</si>
  <si>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</si>
  <si>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</si>
  <si>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</si>
  <si>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</si>
  <si>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</si>
  <si>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</si>
  <si>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</si>
  <si>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東秩父村</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</si>
  <si>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</si>
  <si>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</si>
  <si>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</si>
  <si>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</si>
  <si>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</si>
  <si>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</si>
  <si>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</si>
  <si>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</si>
  <si>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</si>
  <si>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</si>
  <si>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</si>
  <si>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各指標の値を類似団体と比較すると、良好な指標は多いですが、今後施設の老朽化、耐震化等の更新需要増大が見込まれます。
　今後も健全な事業運営を継続していくために、基本計画の策定、アセットマネジメント等を実施し、施設統廃合や中長期的な視点に立った財政面の見直しを行うことにより健全な水道事業の運営を進めていきます。</t>
    <phoneticPr fontId="4"/>
  </si>
  <si>
    <t>　管路更新については、類似団体の平均値を下回ってしまったので、毎年更新率が低くならないよう計画的に更新を実施していく必要があります。
　水道施設も老朽化しており、更新時期を迎えるので、施設の統廃合、管路の適正化等について財政状況を勘案し、計画的に進めていく必要があります。</t>
    <rPh sb="1" eb="3">
      <t>カンロ</t>
    </rPh>
    <rPh sb="3" eb="5">
      <t>コウシン</t>
    </rPh>
    <rPh sb="11" eb="13">
      <t>ルイジ</t>
    </rPh>
    <rPh sb="13" eb="15">
      <t>ダンタイ</t>
    </rPh>
    <rPh sb="16" eb="19">
      <t>ヘイキンチ</t>
    </rPh>
    <rPh sb="20" eb="22">
      <t>シタマワ</t>
    </rPh>
    <rPh sb="31" eb="33">
      <t>マイトシ</t>
    </rPh>
    <rPh sb="33" eb="35">
      <t>コウシン</t>
    </rPh>
    <rPh sb="35" eb="36">
      <t>リツ</t>
    </rPh>
    <rPh sb="37" eb="38">
      <t>ヒク</t>
    </rPh>
    <rPh sb="45" eb="48">
      <t>ケイカクテキ</t>
    </rPh>
    <rPh sb="49" eb="51">
      <t>コウシン</t>
    </rPh>
    <rPh sb="52" eb="54">
      <t>ジッシ</t>
    </rPh>
    <rPh sb="58" eb="60">
      <t>ヒツヨウ</t>
    </rPh>
    <rPh sb="68" eb="70">
      <t>スイドウ</t>
    </rPh>
    <rPh sb="70" eb="72">
      <t>シセツ</t>
    </rPh>
    <rPh sb="73" eb="76">
      <t>ロウキュウカ</t>
    </rPh>
    <rPh sb="81" eb="83">
      <t>コウシン</t>
    </rPh>
    <rPh sb="83" eb="85">
      <t>ジキ</t>
    </rPh>
    <rPh sb="86" eb="87">
      <t>ムカ</t>
    </rPh>
    <rPh sb="92" eb="94">
      <t>シセツ</t>
    </rPh>
    <rPh sb="95" eb="98">
      <t>トウハイゴウ</t>
    </rPh>
    <rPh sb="99" eb="101">
      <t>カンロ</t>
    </rPh>
    <rPh sb="102" eb="105">
      <t>テキセイカ</t>
    </rPh>
    <rPh sb="105" eb="106">
      <t>トウ</t>
    </rPh>
    <rPh sb="110" eb="112">
      <t>ザイセイ</t>
    </rPh>
    <rPh sb="112" eb="114">
      <t>ジョウキョウ</t>
    </rPh>
    <rPh sb="115" eb="117">
      <t>カンアン</t>
    </rPh>
    <rPh sb="119" eb="122">
      <t>ケイカクテキ</t>
    </rPh>
    <rPh sb="123" eb="124">
      <t>スス</t>
    </rPh>
    <rPh sb="128" eb="130">
      <t>ヒツヨウ</t>
    </rPh>
    <phoneticPr fontId="4"/>
  </si>
  <si>
    <t>非設置</t>
    <rPh sb="0" eb="1">
      <t>ヒ</t>
    </rPh>
    <rPh sb="1" eb="3">
      <t>セッチ</t>
    </rPh>
    <phoneticPr fontId="4"/>
  </si>
  <si>
    <t xml:space="preserve">　収益的収支比率において、類似団体の平均値は上回っているが100％を下回っているため、今後更なる費用削減や更新投資等の財源確保が必要です。
　企業債残高対給水収益比率については、毎年減少傾向にありますが、今後、老朽化施設の更新等により、企業債残高が増大する可能性があるため投資規模、料金水準が適切か見極めていく必要があります。
　また、給水原価も類似団体の平均値を下回っていますが、今後老朽化施設の更新等があるため、給水原価の高騰が予想され、水道料金の安定確保が必要です。
　施設利用率については、平成28年度において減少はしていますが、類似団体の平均値を上回っており施設を効率的に利用している状況です。しかし、施設の老朽化や今後の水需要等を踏まえ、施設の統廃合及びダウンサイジング等の検討をする必要があります。
　有収率については、類似団体の平均値を上回っており上昇傾向にあるため、今後も引き続き老朽管布設替の推進や漏水調査を実施し、有収率の更なる向上に努めます。
</t>
    <rPh sb="1" eb="4">
      <t>シュウエキテキ</t>
    </rPh>
    <rPh sb="4" eb="6">
      <t>シュウシ</t>
    </rPh>
    <rPh sb="6" eb="8">
      <t>ヒリツ</t>
    </rPh>
    <rPh sb="13" eb="15">
      <t>ルイジ</t>
    </rPh>
    <rPh sb="15" eb="17">
      <t>ダンタイ</t>
    </rPh>
    <rPh sb="18" eb="20">
      <t>ヘイキン</t>
    </rPh>
    <rPh sb="20" eb="21">
      <t>チ</t>
    </rPh>
    <rPh sb="22" eb="24">
      <t>ウワマワ</t>
    </rPh>
    <rPh sb="34" eb="36">
      <t>シタマワ</t>
    </rPh>
    <rPh sb="43" eb="45">
      <t>コンゴ</t>
    </rPh>
    <rPh sb="45" eb="46">
      <t>サラ</t>
    </rPh>
    <rPh sb="48" eb="50">
      <t>ヒヨウ</t>
    </rPh>
    <rPh sb="50" eb="52">
      <t>サクゲン</t>
    </rPh>
    <rPh sb="53" eb="55">
      <t>コウシン</t>
    </rPh>
    <rPh sb="55" eb="57">
      <t>トウシ</t>
    </rPh>
    <rPh sb="57" eb="58">
      <t>トウ</t>
    </rPh>
    <rPh sb="59" eb="61">
      <t>ザイゲン</t>
    </rPh>
    <rPh sb="61" eb="63">
      <t>カクホ</t>
    </rPh>
    <rPh sb="64" eb="66">
      <t>ヒツヨウ</t>
    </rPh>
    <rPh sb="71" eb="73">
      <t>キギョウ</t>
    </rPh>
    <rPh sb="73" eb="74">
      <t>サイ</t>
    </rPh>
    <rPh sb="74" eb="76">
      <t>ザンダカ</t>
    </rPh>
    <rPh sb="76" eb="77">
      <t>タイ</t>
    </rPh>
    <rPh sb="77" eb="79">
      <t>キュウスイ</t>
    </rPh>
    <rPh sb="79" eb="81">
      <t>シュウエキ</t>
    </rPh>
    <rPh sb="81" eb="83">
      <t>ヒリツ</t>
    </rPh>
    <rPh sb="89" eb="91">
      <t>マイトシ</t>
    </rPh>
    <rPh sb="91" eb="93">
      <t>ゲンショウ</t>
    </rPh>
    <rPh sb="93" eb="95">
      <t>ケイコウ</t>
    </rPh>
    <rPh sb="102" eb="104">
      <t>コンゴ</t>
    </rPh>
    <rPh sb="105" eb="108">
      <t>ロウキュウカ</t>
    </rPh>
    <rPh sb="108" eb="110">
      <t>シセツ</t>
    </rPh>
    <rPh sb="111" eb="113">
      <t>コウシン</t>
    </rPh>
    <rPh sb="113" eb="114">
      <t>トウ</t>
    </rPh>
    <rPh sb="118" eb="120">
      <t>キギョウ</t>
    </rPh>
    <rPh sb="120" eb="121">
      <t>サイ</t>
    </rPh>
    <rPh sb="121" eb="123">
      <t>ザンダカ</t>
    </rPh>
    <rPh sb="124" eb="126">
      <t>ゾウダイ</t>
    </rPh>
    <rPh sb="128" eb="131">
      <t>カノウセイ</t>
    </rPh>
    <rPh sb="136" eb="138">
      <t>トウシ</t>
    </rPh>
    <rPh sb="138" eb="140">
      <t>キボ</t>
    </rPh>
    <rPh sb="141" eb="143">
      <t>リョウキン</t>
    </rPh>
    <rPh sb="143" eb="145">
      <t>スイジュン</t>
    </rPh>
    <rPh sb="146" eb="148">
      <t>テキセツ</t>
    </rPh>
    <rPh sb="149" eb="151">
      <t>ミキワ</t>
    </rPh>
    <rPh sb="155" eb="157">
      <t>ヒツヨウ</t>
    </rPh>
    <rPh sb="168" eb="170">
      <t>キュウスイ</t>
    </rPh>
    <rPh sb="170" eb="172">
      <t>ゲンカ</t>
    </rPh>
    <rPh sb="173" eb="175">
      <t>ルイジ</t>
    </rPh>
    <rPh sb="175" eb="177">
      <t>ダンタイ</t>
    </rPh>
    <rPh sb="178" eb="181">
      <t>ヘイキンチ</t>
    </rPh>
    <rPh sb="182" eb="184">
      <t>シタマワ</t>
    </rPh>
    <rPh sb="191" eb="193">
      <t>コンゴ</t>
    </rPh>
    <rPh sb="193" eb="196">
      <t>ロウキュウカ</t>
    </rPh>
    <rPh sb="196" eb="198">
      <t>シセツ</t>
    </rPh>
    <rPh sb="199" eb="201">
      <t>コウシン</t>
    </rPh>
    <rPh sb="201" eb="202">
      <t>トウ</t>
    </rPh>
    <rPh sb="208" eb="210">
      <t>キュウスイ</t>
    </rPh>
    <rPh sb="210" eb="212">
      <t>ゲンカ</t>
    </rPh>
    <rPh sb="213" eb="215">
      <t>コウトウ</t>
    </rPh>
    <rPh sb="216" eb="218">
      <t>ヨソウ</t>
    </rPh>
    <rPh sb="221" eb="223">
      <t>スイドウ</t>
    </rPh>
    <rPh sb="223" eb="225">
      <t>リョウキン</t>
    </rPh>
    <rPh sb="226" eb="228">
      <t>アンテイ</t>
    </rPh>
    <rPh sb="228" eb="230">
      <t>カクホ</t>
    </rPh>
    <rPh sb="231" eb="233">
      <t>ヒツヨウ</t>
    </rPh>
    <rPh sb="238" eb="240">
      <t>シセツ</t>
    </rPh>
    <rPh sb="240" eb="243">
      <t>リヨウリツ</t>
    </rPh>
    <rPh sb="249" eb="251">
      <t>ヘイセイ</t>
    </rPh>
    <rPh sb="253" eb="255">
      <t>ネンド</t>
    </rPh>
    <rPh sb="259" eb="261">
      <t>ゲンショウ</t>
    </rPh>
    <rPh sb="269" eb="271">
      <t>ルイジ</t>
    </rPh>
    <rPh sb="271" eb="273">
      <t>ダンタイ</t>
    </rPh>
    <rPh sb="274" eb="277">
      <t>ヘイキンチ</t>
    </rPh>
    <rPh sb="278" eb="280">
      <t>ウワマワ</t>
    </rPh>
    <rPh sb="284" eb="286">
      <t>シセツ</t>
    </rPh>
    <rPh sb="287" eb="290">
      <t>コウリツテキ</t>
    </rPh>
    <rPh sb="291" eb="293">
      <t>リヨウ</t>
    </rPh>
    <rPh sb="297" eb="299">
      <t>ジョウキョウ</t>
    </rPh>
    <rPh sb="306" eb="308">
      <t>シセツ</t>
    </rPh>
    <rPh sb="309" eb="312">
      <t>ロウキュウカ</t>
    </rPh>
    <rPh sb="313" eb="315">
      <t>コンゴ</t>
    </rPh>
    <rPh sb="316" eb="317">
      <t>ミズ</t>
    </rPh>
    <rPh sb="317" eb="319">
      <t>ジュヨウ</t>
    </rPh>
    <rPh sb="319" eb="320">
      <t>トウ</t>
    </rPh>
    <rPh sb="321" eb="322">
      <t>フ</t>
    </rPh>
    <rPh sb="325" eb="327">
      <t>シセツ</t>
    </rPh>
    <rPh sb="328" eb="331">
      <t>トウハイゴウ</t>
    </rPh>
    <rPh sb="331" eb="332">
      <t>オヨ</t>
    </rPh>
    <rPh sb="341" eb="342">
      <t>トウ</t>
    </rPh>
    <rPh sb="343" eb="345">
      <t>ケントウ</t>
    </rPh>
    <rPh sb="348" eb="350">
      <t>ヒツヨウ</t>
    </rPh>
    <rPh sb="358" eb="360">
      <t>ユウシュウ</t>
    </rPh>
    <rPh sb="360" eb="361">
      <t>リツ</t>
    </rPh>
    <rPh sb="367" eb="369">
      <t>ルイジ</t>
    </rPh>
    <rPh sb="369" eb="371">
      <t>ダンタイ</t>
    </rPh>
    <rPh sb="372" eb="374">
      <t>ヘイキン</t>
    </rPh>
    <rPh sb="374" eb="375">
      <t>チ</t>
    </rPh>
    <rPh sb="376" eb="378">
      <t>ウワマワ</t>
    </rPh>
    <rPh sb="382" eb="384">
      <t>ジョウショウ</t>
    </rPh>
    <rPh sb="384" eb="386">
      <t>ケイコウ</t>
    </rPh>
    <rPh sb="392" eb="394">
      <t>コンゴ</t>
    </rPh>
    <rPh sb="395" eb="396">
      <t>ヒ</t>
    </rPh>
    <rPh sb="397" eb="398">
      <t>ツヅ</t>
    </rPh>
    <rPh sb="399" eb="401">
      <t>ロウキュウ</t>
    </rPh>
    <rPh sb="401" eb="402">
      <t>カン</t>
    </rPh>
    <rPh sb="402" eb="404">
      <t>フセツ</t>
    </rPh>
    <rPh sb="404" eb="405">
      <t>ガエ</t>
    </rPh>
    <rPh sb="406" eb="408">
      <t>スイシン</t>
    </rPh>
    <rPh sb="409" eb="411">
      <t>ロウスイ</t>
    </rPh>
    <rPh sb="411" eb="413">
      <t>チョウサ</t>
    </rPh>
    <rPh sb="414" eb="416">
      <t>ジッシ</t>
    </rPh>
    <rPh sb="418" eb="420">
      <t>ユウシュウ</t>
    </rPh>
    <rPh sb="420" eb="421">
      <t>リツ</t>
    </rPh>
    <rPh sb="422" eb="423">
      <t>サラ</t>
    </rPh>
    <rPh sb="425" eb="427">
      <t>コウジョウ</t>
    </rPh>
    <rPh sb="428" eb="429">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</si>
</sst>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1.36</c:v>
                </c:pt>
                <c:pt idx="1">
                  <c:v>1.05</c:v>
                </c:pt>
                <c:pt idx="2">
                  <c:v>0.8</c:v>
                </c:pt>
                <c:pt idx="3">
                  <c:v>0.33</c:v>
                </c:pt>
                <c:pt idx="4">
                  <c:v>0.23</c:v>
                </c:pt>
              </c:numCache>
            </c:numRef>
          </c:val>
        </c:ser>
        <c:dLbls>
          <c:showLegendKey val="0"/>
          <c:showVal val="0"/>
          <c:showCatName val="0"/>
          <c:showSerName val="0"/>
          <c:showPercent val="0"/>
          <c:showBubbleSize val="0"/>
        </c:dLbls>
        <c:gapWidth val="150"/>
        <c:axId val="220780744"/>
        <c:axId val="22078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220780744"/>
        <c:axId val="220781136"/>
      </c:lineChart>
      <c:dateAx>
        <c:axId val="220780744"/>
        <c:scaling>
          <c:orientation val="minMax"/>
        </c:scaling>
        <c:delete val="1"/>
        <c:axPos val="b"/>
        <c:numFmt formatCode="ge" sourceLinked="1"/>
        <c:majorTickMark val="none"/>
        <c:minorTickMark val="none"/>
        <c:tickLblPos val="none"/>
        <c:crossAx val="220781136"/>
        <c:crosses val="autoZero"/>
        <c:auto val="1"/>
        <c:lblOffset val="100"/>
        <c:baseTimeUnit val="years"/>
      </c:dateAx>
      <c:valAx>
        <c:axId val="22078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780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94.78</c:v>
                </c:pt>
                <c:pt idx="1">
                  <c:v>97.36</c:v>
                </c:pt>
                <c:pt idx="2">
                  <c:v>95.52</c:v>
                </c:pt>
                <c:pt idx="3">
                  <c:v>92.33</c:v>
                </c:pt>
                <c:pt idx="4">
                  <c:v>79.55</c:v>
                </c:pt>
              </c:numCache>
            </c:numRef>
          </c:val>
        </c:ser>
        <c:dLbls>
          <c:showLegendKey val="0"/>
          <c:showVal val="0"/>
          <c:showCatName val="0"/>
          <c:showSerName val="0"/>
          <c:showPercent val="0"/>
          <c:showBubbleSize val="0"/>
        </c:dLbls>
        <c:gapWidth val="150"/>
        <c:axId val="221167448"/>
        <c:axId val="22116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221167448"/>
        <c:axId val="221167840"/>
      </c:lineChart>
      <c:dateAx>
        <c:axId val="221167448"/>
        <c:scaling>
          <c:orientation val="minMax"/>
        </c:scaling>
        <c:delete val="1"/>
        <c:axPos val="b"/>
        <c:numFmt formatCode="ge" sourceLinked="1"/>
        <c:majorTickMark val="none"/>
        <c:minorTickMark val="none"/>
        <c:tickLblPos val="none"/>
        <c:crossAx val="221167840"/>
        <c:crosses val="autoZero"/>
        <c:auto val="1"/>
        <c:lblOffset val="100"/>
        <c:baseTimeUnit val="years"/>
      </c:dateAx>
      <c:valAx>
        <c:axId val="22116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167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65.25</c:v>
                </c:pt>
                <c:pt idx="1">
                  <c:v>63.63</c:v>
                </c:pt>
                <c:pt idx="2">
                  <c:v>62.61</c:v>
                </c:pt>
                <c:pt idx="3">
                  <c:v>63.78</c:v>
                </c:pt>
                <c:pt idx="4">
                  <c:v>73.650000000000006</c:v>
                </c:pt>
              </c:numCache>
            </c:numRef>
          </c:val>
        </c:ser>
        <c:dLbls>
          <c:showLegendKey val="0"/>
          <c:showVal val="0"/>
          <c:showCatName val="0"/>
          <c:showSerName val="0"/>
          <c:showPercent val="0"/>
          <c:showBubbleSize val="0"/>
        </c:dLbls>
        <c:gapWidth val="150"/>
        <c:axId val="221169016"/>
        <c:axId val="22116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221169016"/>
        <c:axId val="221169408"/>
      </c:lineChart>
      <c:dateAx>
        <c:axId val="221169016"/>
        <c:scaling>
          <c:orientation val="minMax"/>
        </c:scaling>
        <c:delete val="1"/>
        <c:axPos val="b"/>
        <c:numFmt formatCode="ge" sourceLinked="1"/>
        <c:majorTickMark val="none"/>
        <c:minorTickMark val="none"/>
        <c:tickLblPos val="none"/>
        <c:crossAx val="221169408"/>
        <c:crosses val="autoZero"/>
        <c:auto val="1"/>
        <c:lblOffset val="100"/>
        <c:baseTimeUnit val="years"/>
      </c:dateAx>
      <c:valAx>
        <c:axId val="22116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169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104.84</c:v>
                </c:pt>
                <c:pt idx="1">
                  <c:v>97.89</c:v>
                </c:pt>
                <c:pt idx="2">
                  <c:v>97.01</c:v>
                </c:pt>
                <c:pt idx="3">
                  <c:v>93.15</c:v>
                </c:pt>
                <c:pt idx="4">
                  <c:v>91.59</c:v>
                </c:pt>
              </c:numCache>
            </c:numRef>
          </c:val>
        </c:ser>
        <c:dLbls>
          <c:showLegendKey val="0"/>
          <c:showVal val="0"/>
          <c:showCatName val="0"/>
          <c:showSerName val="0"/>
          <c:showPercent val="0"/>
          <c:showBubbleSize val="0"/>
        </c:dLbls>
        <c:gapWidth val="150"/>
        <c:axId val="220066480"/>
        <c:axId val="22006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220066480"/>
        <c:axId val="220068832"/>
      </c:lineChart>
      <c:dateAx>
        <c:axId val="220066480"/>
        <c:scaling>
          <c:orientation val="minMax"/>
        </c:scaling>
        <c:delete val="1"/>
        <c:axPos val="b"/>
        <c:numFmt formatCode="ge" sourceLinked="1"/>
        <c:majorTickMark val="none"/>
        <c:minorTickMark val="none"/>
        <c:tickLblPos val="none"/>
        <c:crossAx val="220068832"/>
        <c:crosses val="autoZero"/>
        <c:auto val="1"/>
        <c:lblOffset val="100"/>
        <c:baseTimeUnit val="years"/>
      </c:dateAx>
      <c:valAx>
        <c:axId val="22006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06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1783920"/>
        <c:axId val="222449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1783920"/>
        <c:axId val="222449128"/>
      </c:lineChart>
      <c:dateAx>
        <c:axId val="221783920"/>
        <c:scaling>
          <c:orientation val="minMax"/>
        </c:scaling>
        <c:delete val="1"/>
        <c:axPos val="b"/>
        <c:numFmt formatCode="ge" sourceLinked="1"/>
        <c:majorTickMark val="none"/>
        <c:minorTickMark val="none"/>
        <c:tickLblPos val="none"/>
        <c:crossAx val="222449128"/>
        <c:crosses val="autoZero"/>
        <c:auto val="1"/>
        <c:lblOffset val="100"/>
        <c:baseTimeUnit val="years"/>
      </c:dateAx>
      <c:valAx>
        <c:axId val="222449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78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3121736"/>
        <c:axId val="22312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3121736"/>
        <c:axId val="223122128"/>
      </c:lineChart>
      <c:dateAx>
        <c:axId val="223121736"/>
        <c:scaling>
          <c:orientation val="minMax"/>
        </c:scaling>
        <c:delete val="1"/>
        <c:axPos val="b"/>
        <c:numFmt formatCode="ge" sourceLinked="1"/>
        <c:majorTickMark val="none"/>
        <c:minorTickMark val="none"/>
        <c:tickLblPos val="none"/>
        <c:crossAx val="223122128"/>
        <c:crosses val="autoZero"/>
        <c:auto val="1"/>
        <c:lblOffset val="100"/>
        <c:baseTimeUnit val="years"/>
      </c:dateAx>
      <c:valAx>
        <c:axId val="22312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121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3123304"/>
        <c:axId val="22312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3123304"/>
        <c:axId val="223123696"/>
      </c:lineChart>
      <c:dateAx>
        <c:axId val="223123304"/>
        <c:scaling>
          <c:orientation val="minMax"/>
        </c:scaling>
        <c:delete val="1"/>
        <c:axPos val="b"/>
        <c:numFmt formatCode="ge" sourceLinked="1"/>
        <c:majorTickMark val="none"/>
        <c:minorTickMark val="none"/>
        <c:tickLblPos val="none"/>
        <c:crossAx val="223123696"/>
        <c:crosses val="autoZero"/>
        <c:auto val="1"/>
        <c:lblOffset val="100"/>
        <c:baseTimeUnit val="years"/>
      </c:dateAx>
      <c:valAx>
        <c:axId val="22312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123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3124872"/>
        <c:axId val="22312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3124872"/>
        <c:axId val="223125264"/>
      </c:lineChart>
      <c:dateAx>
        <c:axId val="223124872"/>
        <c:scaling>
          <c:orientation val="minMax"/>
        </c:scaling>
        <c:delete val="1"/>
        <c:axPos val="b"/>
        <c:numFmt formatCode="ge" sourceLinked="1"/>
        <c:majorTickMark val="none"/>
        <c:minorTickMark val="none"/>
        <c:tickLblPos val="none"/>
        <c:crossAx val="223125264"/>
        <c:crosses val="autoZero"/>
        <c:auto val="1"/>
        <c:lblOffset val="100"/>
        <c:baseTimeUnit val="years"/>
      </c:dateAx>
      <c:valAx>
        <c:axId val="22312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124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447.33</c:v>
                </c:pt>
                <c:pt idx="1">
                  <c:v>424.11</c:v>
                </c:pt>
                <c:pt idx="2">
                  <c:v>405.68</c:v>
                </c:pt>
                <c:pt idx="3">
                  <c:v>389.12</c:v>
                </c:pt>
                <c:pt idx="4">
                  <c:v>370.18</c:v>
                </c:pt>
              </c:numCache>
            </c:numRef>
          </c:val>
        </c:ser>
        <c:dLbls>
          <c:showLegendKey val="0"/>
          <c:showVal val="0"/>
          <c:showCatName val="0"/>
          <c:showSerName val="0"/>
          <c:showPercent val="0"/>
          <c:showBubbleSize val="0"/>
        </c:dLbls>
        <c:gapWidth val="150"/>
        <c:axId val="223806176"/>
        <c:axId val="223806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223806176"/>
        <c:axId val="223806568"/>
      </c:lineChart>
      <c:dateAx>
        <c:axId val="223806176"/>
        <c:scaling>
          <c:orientation val="minMax"/>
        </c:scaling>
        <c:delete val="1"/>
        <c:axPos val="b"/>
        <c:numFmt formatCode="ge" sourceLinked="1"/>
        <c:majorTickMark val="none"/>
        <c:minorTickMark val="none"/>
        <c:tickLblPos val="none"/>
        <c:crossAx val="223806568"/>
        <c:crosses val="autoZero"/>
        <c:auto val="1"/>
        <c:lblOffset val="100"/>
        <c:baseTimeUnit val="years"/>
      </c:dateAx>
      <c:valAx>
        <c:axId val="223806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80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86.6</c:v>
                </c:pt>
                <c:pt idx="1">
                  <c:v>84.76</c:v>
                </c:pt>
                <c:pt idx="2">
                  <c:v>86.44</c:v>
                </c:pt>
                <c:pt idx="3">
                  <c:v>82.38</c:v>
                </c:pt>
                <c:pt idx="4">
                  <c:v>82.68</c:v>
                </c:pt>
              </c:numCache>
            </c:numRef>
          </c:val>
        </c:ser>
        <c:dLbls>
          <c:showLegendKey val="0"/>
          <c:showVal val="0"/>
          <c:showCatName val="0"/>
          <c:showSerName val="0"/>
          <c:showPercent val="0"/>
          <c:showBubbleSize val="0"/>
        </c:dLbls>
        <c:gapWidth val="150"/>
        <c:axId val="223807744"/>
        <c:axId val="223808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223807744"/>
        <c:axId val="223808136"/>
      </c:lineChart>
      <c:dateAx>
        <c:axId val="223807744"/>
        <c:scaling>
          <c:orientation val="minMax"/>
        </c:scaling>
        <c:delete val="1"/>
        <c:axPos val="b"/>
        <c:numFmt formatCode="ge" sourceLinked="1"/>
        <c:majorTickMark val="none"/>
        <c:minorTickMark val="none"/>
        <c:tickLblPos val="none"/>
        <c:crossAx val="223808136"/>
        <c:crosses val="autoZero"/>
        <c:auto val="1"/>
        <c:lblOffset val="100"/>
        <c:baseTimeUnit val="years"/>
      </c:dateAx>
      <c:valAx>
        <c:axId val="223808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80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193.89</c:v>
                </c:pt>
                <c:pt idx="1">
                  <c:v>199.26</c:v>
                </c:pt>
                <c:pt idx="2">
                  <c:v>201.55</c:v>
                </c:pt>
                <c:pt idx="3">
                  <c:v>211.98</c:v>
                </c:pt>
                <c:pt idx="4">
                  <c:v>211.53</c:v>
                </c:pt>
              </c:numCache>
            </c:numRef>
          </c:val>
        </c:ser>
        <c:dLbls>
          <c:showLegendKey val="0"/>
          <c:showVal val="0"/>
          <c:showCatName val="0"/>
          <c:showSerName val="0"/>
          <c:showPercent val="0"/>
          <c:showBubbleSize val="0"/>
        </c:dLbls>
        <c:gapWidth val="150"/>
        <c:axId val="221165880"/>
        <c:axId val="22116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221165880"/>
        <c:axId val="221166272"/>
      </c:lineChart>
      <c:dateAx>
        <c:axId val="221165880"/>
        <c:scaling>
          <c:orientation val="minMax"/>
        </c:scaling>
        <c:delete val="1"/>
        <c:axPos val="b"/>
        <c:numFmt formatCode="ge" sourceLinked="1"/>
        <c:majorTickMark val="none"/>
        <c:minorTickMark val="none"/>
        <c:tickLblPos val="none"/>
        <c:crossAx val="221166272"/>
        <c:crosses val="autoZero"/>
        <c:auto val="1"/>
        <c:lblOffset val="100"/>
        <c:baseTimeUnit val="years"/>
      </c:dateAx>
      <c:valAx>
        <c:axId val="22116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16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1" zoomScale="85" zoomScaleNormal="85" workbookViewId="0">
      <selection activeCell="CA36" sqref="CA3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埼玉県　東秩父村</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4" t="s">
        <v>121</v>
      </c>
      <c r="AE8" s="74"/>
      <c r="AF8" s="74"/>
      <c r="AG8" s="74"/>
      <c r="AH8" s="74"/>
      <c r="AI8" s="74"/>
      <c r="AJ8" s="74"/>
      <c r="AK8" s="2"/>
      <c r="AL8" s="67">
        <f>データ!$R$6</f>
        <v>2993</v>
      </c>
      <c r="AM8" s="67"/>
      <c r="AN8" s="67"/>
      <c r="AO8" s="67"/>
      <c r="AP8" s="67"/>
      <c r="AQ8" s="67"/>
      <c r="AR8" s="67"/>
      <c r="AS8" s="67"/>
      <c r="AT8" s="66">
        <f>データ!$S$6</f>
        <v>37.06</v>
      </c>
      <c r="AU8" s="66"/>
      <c r="AV8" s="66"/>
      <c r="AW8" s="66"/>
      <c r="AX8" s="66"/>
      <c r="AY8" s="66"/>
      <c r="AZ8" s="66"/>
      <c r="BA8" s="66"/>
      <c r="BB8" s="66">
        <f>データ!$T$6</f>
        <v>80.760000000000005</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98.32</v>
      </c>
      <c r="Q10" s="66"/>
      <c r="R10" s="66"/>
      <c r="S10" s="66"/>
      <c r="T10" s="66"/>
      <c r="U10" s="66"/>
      <c r="V10" s="66"/>
      <c r="W10" s="67">
        <f>データ!$Q$6</f>
        <v>2894</v>
      </c>
      <c r="X10" s="67"/>
      <c r="Y10" s="67"/>
      <c r="Z10" s="67"/>
      <c r="AA10" s="67"/>
      <c r="AB10" s="67"/>
      <c r="AC10" s="67"/>
      <c r="AD10" s="2"/>
      <c r="AE10" s="2"/>
      <c r="AF10" s="2"/>
      <c r="AG10" s="2"/>
      <c r="AH10" s="2"/>
      <c r="AI10" s="2"/>
      <c r="AJ10" s="2"/>
      <c r="AK10" s="2"/>
      <c r="AL10" s="67">
        <f>データ!$U$6</f>
        <v>2921</v>
      </c>
      <c r="AM10" s="67"/>
      <c r="AN10" s="67"/>
      <c r="AO10" s="67"/>
      <c r="AP10" s="67"/>
      <c r="AQ10" s="67"/>
      <c r="AR10" s="67"/>
      <c r="AS10" s="67"/>
      <c r="AT10" s="66">
        <f>データ!$V$6</f>
        <v>9.3699999999999992</v>
      </c>
      <c r="AU10" s="66"/>
      <c r="AV10" s="66"/>
      <c r="AW10" s="66"/>
      <c r="AX10" s="66"/>
      <c r="AY10" s="66"/>
      <c r="AZ10" s="66"/>
      <c r="BA10" s="66"/>
      <c r="BB10" s="66">
        <f>データ!$W$6</f>
        <v>311.74</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x14ac:dyDescent="0.15">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x14ac:dyDescent="0.15">
      <c r="A6" s="29" t="s">
        <v>106</v>
      </c>
      <c r="B6" s="34">
        <f>B7</f>
        <v>2016</v>
      </c>
      <c r="C6" s="34">
        <f t="shared" ref="C6:W6" si="3">C7</f>
        <v>113697</v>
      </c>
      <c r="D6" s="34">
        <f t="shared" si="3"/>
        <v>47</v>
      </c>
      <c r="E6" s="34">
        <f t="shared" si="3"/>
        <v>1</v>
      </c>
      <c r="F6" s="34">
        <f t="shared" si="3"/>
        <v>0</v>
      </c>
      <c r="G6" s="34">
        <f t="shared" si="3"/>
        <v>0</v>
      </c>
      <c r="H6" s="34" t="str">
        <f t="shared" si="3"/>
        <v>埼玉県　東秩父村</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98.32</v>
      </c>
      <c r="Q6" s="35">
        <f t="shared" si="3"/>
        <v>2894</v>
      </c>
      <c r="R6" s="35">
        <f t="shared" si="3"/>
        <v>2993</v>
      </c>
      <c r="S6" s="35">
        <f t="shared" si="3"/>
        <v>37.06</v>
      </c>
      <c r="T6" s="35">
        <f t="shared" si="3"/>
        <v>80.760000000000005</v>
      </c>
      <c r="U6" s="35">
        <f t="shared" si="3"/>
        <v>2921</v>
      </c>
      <c r="V6" s="35">
        <f t="shared" si="3"/>
        <v>9.3699999999999992</v>
      </c>
      <c r="W6" s="35">
        <f t="shared" si="3"/>
        <v>311.74</v>
      </c>
      <c r="X6" s="36">
        <f>IF(X7="",NA(),X7)</f>
        <v>104.84</v>
      </c>
      <c r="Y6" s="36">
        <f t="shared" ref="Y6:AG6" si="4">IF(Y7="",NA(),Y7)</f>
        <v>97.89</v>
      </c>
      <c r="Z6" s="36">
        <f t="shared" si="4"/>
        <v>97.01</v>
      </c>
      <c r="AA6" s="36">
        <f t="shared" si="4"/>
        <v>93.15</v>
      </c>
      <c r="AB6" s="36">
        <f t="shared" si="4"/>
        <v>91.59</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447.33</v>
      </c>
      <c r="BF6" s="36">
        <f t="shared" ref="BF6:BN6" si="7">IF(BF7="",NA(),BF7)</f>
        <v>424.11</v>
      </c>
      <c r="BG6" s="36">
        <f t="shared" si="7"/>
        <v>405.68</v>
      </c>
      <c r="BH6" s="36">
        <f t="shared" si="7"/>
        <v>389.12</v>
      </c>
      <c r="BI6" s="36">
        <f t="shared" si="7"/>
        <v>370.18</v>
      </c>
      <c r="BJ6" s="36">
        <f t="shared" si="7"/>
        <v>1108.26</v>
      </c>
      <c r="BK6" s="36">
        <f t="shared" si="7"/>
        <v>1113.76</v>
      </c>
      <c r="BL6" s="36">
        <f t="shared" si="7"/>
        <v>1125.69</v>
      </c>
      <c r="BM6" s="36">
        <f t="shared" si="7"/>
        <v>1134.67</v>
      </c>
      <c r="BN6" s="36">
        <f t="shared" si="7"/>
        <v>1144.79</v>
      </c>
      <c r="BO6" s="35" t="str">
        <f>IF(BO7="","",IF(BO7="-","【-】","【"&amp;SUBSTITUTE(TEXT(BO7,"#,##0.00"),"-","△")&amp;"】"))</f>
        <v>【1,280.76】</v>
      </c>
      <c r="BP6" s="36">
        <f>IF(BP7="",NA(),BP7)</f>
        <v>86.6</v>
      </c>
      <c r="BQ6" s="36">
        <f t="shared" ref="BQ6:BY6" si="8">IF(BQ7="",NA(),BQ7)</f>
        <v>84.76</v>
      </c>
      <c r="BR6" s="36">
        <f t="shared" si="8"/>
        <v>86.44</v>
      </c>
      <c r="BS6" s="36">
        <f t="shared" si="8"/>
        <v>82.38</v>
      </c>
      <c r="BT6" s="36">
        <f t="shared" si="8"/>
        <v>82.68</v>
      </c>
      <c r="BU6" s="36">
        <f t="shared" si="8"/>
        <v>19.77</v>
      </c>
      <c r="BV6" s="36">
        <f t="shared" si="8"/>
        <v>34.25</v>
      </c>
      <c r="BW6" s="36">
        <f t="shared" si="8"/>
        <v>46.48</v>
      </c>
      <c r="BX6" s="36">
        <f t="shared" si="8"/>
        <v>40.6</v>
      </c>
      <c r="BY6" s="36">
        <f t="shared" si="8"/>
        <v>56.04</v>
      </c>
      <c r="BZ6" s="35" t="str">
        <f>IF(BZ7="","",IF(BZ7="-","【-】","【"&amp;SUBSTITUTE(TEXT(BZ7,"#,##0.00"),"-","△")&amp;"】"))</f>
        <v>【53.06】</v>
      </c>
      <c r="CA6" s="36">
        <f>IF(CA7="",NA(),CA7)</f>
        <v>193.89</v>
      </c>
      <c r="CB6" s="36">
        <f t="shared" ref="CB6:CJ6" si="9">IF(CB7="",NA(),CB7)</f>
        <v>199.26</v>
      </c>
      <c r="CC6" s="36">
        <f t="shared" si="9"/>
        <v>201.55</v>
      </c>
      <c r="CD6" s="36">
        <f t="shared" si="9"/>
        <v>211.98</v>
      </c>
      <c r="CE6" s="36">
        <f t="shared" si="9"/>
        <v>211.53</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94.78</v>
      </c>
      <c r="CM6" s="36">
        <f t="shared" ref="CM6:CU6" si="10">IF(CM7="",NA(),CM7)</f>
        <v>97.36</v>
      </c>
      <c r="CN6" s="36">
        <f t="shared" si="10"/>
        <v>95.52</v>
      </c>
      <c r="CO6" s="36">
        <f t="shared" si="10"/>
        <v>92.33</v>
      </c>
      <c r="CP6" s="36">
        <f t="shared" si="10"/>
        <v>79.55</v>
      </c>
      <c r="CQ6" s="36">
        <f t="shared" si="10"/>
        <v>57.17</v>
      </c>
      <c r="CR6" s="36">
        <f t="shared" si="10"/>
        <v>57.55</v>
      </c>
      <c r="CS6" s="36">
        <f t="shared" si="10"/>
        <v>57.43</v>
      </c>
      <c r="CT6" s="36">
        <f t="shared" si="10"/>
        <v>57.29</v>
      </c>
      <c r="CU6" s="36">
        <f t="shared" si="10"/>
        <v>55.9</v>
      </c>
      <c r="CV6" s="35" t="str">
        <f>IF(CV7="","",IF(CV7="-","【-】","【"&amp;SUBSTITUTE(TEXT(CV7,"#,##0.00"),"-","△")&amp;"】"))</f>
        <v>【56.28】</v>
      </c>
      <c r="CW6" s="36">
        <f>IF(CW7="",NA(),CW7)</f>
        <v>65.25</v>
      </c>
      <c r="CX6" s="36">
        <f t="shared" ref="CX6:DF6" si="11">IF(CX7="",NA(),CX7)</f>
        <v>63.63</v>
      </c>
      <c r="CY6" s="36">
        <f t="shared" si="11"/>
        <v>62.61</v>
      </c>
      <c r="CZ6" s="36">
        <f t="shared" si="11"/>
        <v>63.78</v>
      </c>
      <c r="DA6" s="36">
        <f t="shared" si="11"/>
        <v>73.650000000000006</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1.36</v>
      </c>
      <c r="EE6" s="36">
        <f t="shared" ref="EE6:EM6" si="14">IF(EE7="",NA(),EE7)</f>
        <v>1.05</v>
      </c>
      <c r="EF6" s="36">
        <f t="shared" si="14"/>
        <v>0.8</v>
      </c>
      <c r="EG6" s="36">
        <f t="shared" si="14"/>
        <v>0.33</v>
      </c>
      <c r="EH6" s="36">
        <f t="shared" si="14"/>
        <v>0.23</v>
      </c>
      <c r="EI6" s="36">
        <f t="shared" si="14"/>
        <v>0.46</v>
      </c>
      <c r="EJ6" s="36">
        <f t="shared" si="14"/>
        <v>0.8</v>
      </c>
      <c r="EK6" s="36">
        <f t="shared" si="14"/>
        <v>0.69</v>
      </c>
      <c r="EL6" s="36">
        <f t="shared" si="14"/>
        <v>0.65</v>
      </c>
      <c r="EM6" s="36">
        <f t="shared" si="14"/>
        <v>0.53</v>
      </c>
      <c r="EN6" s="35" t="str">
        <f>IF(EN7="","",IF(EN7="-","【-】","【"&amp;SUBSTITUTE(TEXT(EN7,"#,##0.00"),"-","△")&amp;"】"))</f>
        <v>【0.59】</v>
      </c>
    </row>
    <row r="7" spans="1:144" s="37" customFormat="1" x14ac:dyDescent="0.15">
      <c r="A7" s="29"/>
      <c r="B7" s="38">
        <v>2016</v>
      </c>
      <c r="C7" s="38">
        <v>113697</v>
      </c>
      <c r="D7" s="38">
        <v>47</v>
      </c>
      <c r="E7" s="38">
        <v>1</v>
      </c>
      <c r="F7" s="38">
        <v>0</v>
      </c>
      <c r="G7" s="38">
        <v>0</v>
      </c>
      <c r="H7" s="38" t="s">
        <v>107</v>
      </c>
      <c r="I7" s="38" t="s">
        <v>108</v>
      </c>
      <c r="J7" s="38" t="s">
        <v>109</v>
      </c>
      <c r="K7" s="38" t="s">
        <v>110</v>
      </c>
      <c r="L7" s="38" t="s">
        <v>111</v>
      </c>
      <c r="M7" s="38"/>
      <c r="N7" s="39" t="s">
        <v>112</v>
      </c>
      <c r="O7" s="39" t="s">
        <v>113</v>
      </c>
      <c r="P7" s="39">
        <v>98.32</v>
      </c>
      <c r="Q7" s="39">
        <v>2894</v>
      </c>
      <c r="R7" s="39">
        <v>2993</v>
      </c>
      <c r="S7" s="39">
        <v>37.06</v>
      </c>
      <c r="T7" s="39">
        <v>80.760000000000005</v>
      </c>
      <c r="U7" s="39">
        <v>2921</v>
      </c>
      <c r="V7" s="39">
        <v>9.3699999999999992</v>
      </c>
      <c r="W7" s="39">
        <v>311.74</v>
      </c>
      <c r="X7" s="39">
        <v>104.84</v>
      </c>
      <c r="Y7" s="39">
        <v>97.89</v>
      </c>
      <c r="Z7" s="39">
        <v>97.01</v>
      </c>
      <c r="AA7" s="39">
        <v>93.15</v>
      </c>
      <c r="AB7" s="39">
        <v>91.59</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447.33</v>
      </c>
      <c r="BF7" s="39">
        <v>424.11</v>
      </c>
      <c r="BG7" s="39">
        <v>405.68</v>
      </c>
      <c r="BH7" s="39">
        <v>389.12</v>
      </c>
      <c r="BI7" s="39">
        <v>370.18</v>
      </c>
      <c r="BJ7" s="39">
        <v>1108.26</v>
      </c>
      <c r="BK7" s="39">
        <v>1113.76</v>
      </c>
      <c r="BL7" s="39">
        <v>1125.69</v>
      </c>
      <c r="BM7" s="39">
        <v>1134.67</v>
      </c>
      <c r="BN7" s="39">
        <v>1144.79</v>
      </c>
      <c r="BO7" s="39">
        <v>1280.76</v>
      </c>
      <c r="BP7" s="39">
        <v>86.6</v>
      </c>
      <c r="BQ7" s="39">
        <v>84.76</v>
      </c>
      <c r="BR7" s="39">
        <v>86.44</v>
      </c>
      <c r="BS7" s="39">
        <v>82.38</v>
      </c>
      <c r="BT7" s="39">
        <v>82.68</v>
      </c>
      <c r="BU7" s="39">
        <v>19.77</v>
      </c>
      <c r="BV7" s="39">
        <v>34.25</v>
      </c>
      <c r="BW7" s="39">
        <v>46.48</v>
      </c>
      <c r="BX7" s="39">
        <v>40.6</v>
      </c>
      <c r="BY7" s="39">
        <v>56.04</v>
      </c>
      <c r="BZ7" s="39">
        <v>53.06</v>
      </c>
      <c r="CA7" s="39">
        <v>193.89</v>
      </c>
      <c r="CB7" s="39">
        <v>199.26</v>
      </c>
      <c r="CC7" s="39">
        <v>201.55</v>
      </c>
      <c r="CD7" s="39">
        <v>211.98</v>
      </c>
      <c r="CE7" s="39">
        <v>211.53</v>
      </c>
      <c r="CF7" s="39">
        <v>878.73</v>
      </c>
      <c r="CG7" s="39">
        <v>501.18</v>
      </c>
      <c r="CH7" s="39">
        <v>376.61</v>
      </c>
      <c r="CI7" s="39">
        <v>440.03</v>
      </c>
      <c r="CJ7" s="39">
        <v>304.35000000000002</v>
      </c>
      <c r="CK7" s="39">
        <v>314.83</v>
      </c>
      <c r="CL7" s="39">
        <v>94.78</v>
      </c>
      <c r="CM7" s="39">
        <v>97.36</v>
      </c>
      <c r="CN7" s="39">
        <v>95.52</v>
      </c>
      <c r="CO7" s="39">
        <v>92.33</v>
      </c>
      <c r="CP7" s="39">
        <v>79.55</v>
      </c>
      <c r="CQ7" s="39">
        <v>57.17</v>
      </c>
      <c r="CR7" s="39">
        <v>57.55</v>
      </c>
      <c r="CS7" s="39">
        <v>57.43</v>
      </c>
      <c r="CT7" s="39">
        <v>57.29</v>
      </c>
      <c r="CU7" s="39">
        <v>55.9</v>
      </c>
      <c r="CV7" s="39">
        <v>56.28</v>
      </c>
      <c r="CW7" s="39">
        <v>65.25</v>
      </c>
      <c r="CX7" s="39">
        <v>63.63</v>
      </c>
      <c r="CY7" s="39">
        <v>62.61</v>
      </c>
      <c r="CZ7" s="39">
        <v>63.78</v>
      </c>
      <c r="DA7" s="39">
        <v>73.650000000000006</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1.36</v>
      </c>
      <c r="EE7" s="39">
        <v>1.05</v>
      </c>
      <c r="EF7" s="39">
        <v>0.8</v>
      </c>
      <c r="EG7" s="39">
        <v>0.33</v>
      </c>
      <c r="EH7" s="39">
        <v>0.23</v>
      </c>
      <c r="EI7" s="39">
        <v>0.46</v>
      </c>
      <c r="EJ7" s="39">
        <v>0.8</v>
      </c>
      <c r="EK7" s="39">
        <v>0.69</v>
      </c>
      <c r="EL7" s="39">
        <v>0.65</v>
      </c>
      <c r="EM7" s="39">
        <v>0.53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WS1406</cp:lastModifiedBy>
  <dcterms:created xsi:type="dcterms:W3CDTF">2017-12-25T01:42:26Z</dcterms:created>
  <dcterms:modified xsi:type="dcterms:W3CDTF">2018-02-08T01:55:00Z</dcterms:modified>
  <cp:category/>
</cp:coreProperties>
</file>