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10" i="5" l="1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BB8" i="4" s="1"/>
  <c r="T6" i="5"/>
  <c r="AT8" i="4" s="1"/>
  <c r="S6" i="5"/>
  <c r="AL8" i="4" s="1"/>
  <c r="R6" i="5"/>
  <c r="Q6" i="5"/>
  <c r="W10" i="4" s="1"/>
  <c r="P6" i="5"/>
  <c r="O6" i="5"/>
  <c r="I10" i="4" s="1"/>
  <c r="N6" i="5"/>
  <c r="M6" i="5"/>
  <c r="L6" i="5"/>
  <c r="K6" i="5"/>
  <c r="P8" i="4" s="1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BB10" i="4"/>
  <c r="AL10" i="4"/>
  <c r="AD10" i="4"/>
  <c r="P10" i="4"/>
  <c r="B10" i="4"/>
  <c r="W8" i="4"/>
  <c r="I8" i="4"/>
  <c r="C10" i="5" l="1"/>
  <c r="D10" i="5"/>
  <c r="B10" i="5"/>
</calcChain>
</file>

<file path=xl/sharedStrings.xml><?xml version="1.0" encoding="utf-8"?>
<sst xmlns="http://schemas.openxmlformats.org/spreadsheetml/2006/main" count="241" uniqueCount="126">
  <si>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</si>
  <si>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</si>
  <si>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</si>
  <si>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</si>
  <si>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</si>
  <si>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</si>
  <si>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</si>
  <si>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</si>
  <si>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</si>
  <si>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</si>
  <si>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</si>
  <si>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</si>
  <si>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</si>
  <si>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</si>
  <si>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</si>
  <si>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</si>
  <si>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</si>
  <si>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</si>
  <si>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</si>
  <si>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</si>
  <si>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</si>
  <si>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</si>
  <si>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</si>
  <si>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</si>
  <si>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</si>
  <si>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</si>
  <si>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</si>
  <si>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</si>
  <si>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</si>
  <si>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</si>
  <si>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</si>
  <si>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</si>
  <si>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</si>
  <si>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</si>
  <si>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</si>
  <si>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</si>
  <si>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</si>
  <si>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</si>
  <si>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</si>
  <si>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</si>
  <si>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</si>
  <si>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</si>
  <si>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</si>
  <si>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</si>
  <si>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</si>
  <si>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</si>
  <si>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</si>
  <si>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</si>
  <si>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</si>
  <si>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</si>
  <si>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</si>
  <si>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</si>
  <si>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</si>
  <si>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</si>
  <si>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</si>
  <si>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</si>
  <si>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</si>
  <si>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</si>
  <si>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</si>
  <si>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</si>
  <si>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</si>
  <si>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</si>
  <si>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</si>
  <si>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</si>
  <si>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</si>
  <si>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</si>
  <si>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</si>
  <si>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</si>
  <si>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</si>
  <si>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</si>
  <si>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</si>
  <si>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</si>
  <si>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</si>
  <si>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</si>
  <si>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</si>
  <si>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</si>
  <si>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</si>
  <si>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</si>
  <si>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</si>
  <si>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</si>
  <si>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</si>
  <si>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</si>
  <si>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</si>
  <si>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</si>
  <si>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</si>
  <si>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</si>
  <si>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</si>
  <si>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</si>
  <si>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</si>
  <si>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</si>
  <si>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</si>
  <si>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</si>
  <si>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</si>
  <si>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</si>
  <si>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</si>
  <si>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</si>
  <si>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</si>
  <si>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</si>
  <si>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</si>
  <si>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</si>
  <si>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</si>
  <si>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</si>
  <si>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</si>
  <si>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</si>
  <si>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</si>
  <si>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</si>
  <si>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</si>
  <si>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</si>
  <si>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</si>
  <si>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</si>
  <si>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埼玉県　神川町</t>
  </si>
  <si>
    <t>法非適用</t>
  </si>
  <si>
    <t>下水道事業</t>
  </si>
  <si>
    <t>特定環境保全公共下水道</t>
  </si>
  <si>
    <t>D3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</si>
  <si>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</si>
  <si>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</si>
  <si>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</si>
  <si>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</si>
  <si>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</si>
  <si>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</si>
  <si>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</si>
  <si>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神川町渡瀬浄化センターは平成１８年に供用開始された比較的新しい施設、管渠であり耐震基準をクリアしている。
　今後も下水道事業計画書に基づき、適切に点検等の維持管理を行っていく。</t>
    <rPh sb="1" eb="3">
      <t>カミカワ</t>
    </rPh>
    <rPh sb="3" eb="4">
      <t>マチ</t>
    </rPh>
    <rPh sb="4" eb="5">
      <t>ワタル</t>
    </rPh>
    <rPh sb="5" eb="6">
      <t>セ</t>
    </rPh>
    <rPh sb="6" eb="8">
      <t>ジョウカ</t>
    </rPh>
    <rPh sb="13" eb="15">
      <t>ヘイセイ</t>
    </rPh>
    <rPh sb="17" eb="18">
      <t>ネン</t>
    </rPh>
    <rPh sb="19" eb="21">
      <t>キョウヨウ</t>
    </rPh>
    <rPh sb="21" eb="23">
      <t>カイシ</t>
    </rPh>
    <rPh sb="26" eb="29">
      <t>ヒカクテキ</t>
    </rPh>
    <rPh sb="29" eb="30">
      <t>アタラ</t>
    </rPh>
    <rPh sb="32" eb="34">
      <t>シセツ</t>
    </rPh>
    <rPh sb="35" eb="37">
      <t>カンキョ</t>
    </rPh>
    <rPh sb="40" eb="42">
      <t>タイシン</t>
    </rPh>
    <rPh sb="42" eb="44">
      <t>キジュン</t>
    </rPh>
    <rPh sb="55" eb="57">
      <t>コンゴ</t>
    </rPh>
    <phoneticPr fontId="4"/>
  </si>
  <si>
    <t>①収益的収支比率
　汚水処理費の減により、昨年度と比較し4.1ptの増となったが、一般会計からの繰入金等に依存する状況である。
⑤経費回収率
　100％には達していないが、Ｈ25以降増加傾向にあり、類似団体と比較すると良好な数値を示している。
⑥汚水処理原価
　Ｈ25以降減少傾向にあり、類似団体よりも低く全国平均と同水準となっている。更なる接続率の向上により有収水量の増加を目指す。
⑦施設利用率
　類似団体と比較しても低い数値を示しており、過年度との変化もあまりみられない。接続率の向上により処理水量の増加を目指す。
⑧水洗化率
　Ｈ24以降増加傾向にあり類似団体と近い数値となっている。管渠工事は完了しているため、更なる接続率の向上を目指し普及促進活動を行う必要がある。
　</t>
    <rPh sb="1" eb="4">
      <t>シュウエキテキ</t>
    </rPh>
    <rPh sb="4" eb="6">
      <t>シュウシ</t>
    </rPh>
    <rPh sb="6" eb="8">
      <t>ヒリツ</t>
    </rPh>
    <rPh sb="10" eb="12">
      <t>オスイ</t>
    </rPh>
    <rPh sb="12" eb="14">
      <t>ショリ</t>
    </rPh>
    <rPh sb="14" eb="15">
      <t>ヒ</t>
    </rPh>
    <rPh sb="16" eb="17">
      <t>ゲン</t>
    </rPh>
    <rPh sb="21" eb="24">
      <t>サクネンド</t>
    </rPh>
    <rPh sb="25" eb="27">
      <t>ヒカク</t>
    </rPh>
    <rPh sb="34" eb="35">
      <t>ゾウ</t>
    </rPh>
    <rPh sb="41" eb="43">
      <t>イッパン</t>
    </rPh>
    <rPh sb="43" eb="45">
      <t>カイケイ</t>
    </rPh>
    <rPh sb="48" eb="50">
      <t>クリイレ</t>
    </rPh>
    <rPh sb="50" eb="51">
      <t>キン</t>
    </rPh>
    <rPh sb="51" eb="52">
      <t>トウ</t>
    </rPh>
    <rPh sb="53" eb="55">
      <t>イゾン</t>
    </rPh>
    <rPh sb="57" eb="59">
      <t>ジョウキョウ</t>
    </rPh>
    <rPh sb="65" eb="67">
      <t>ケイヒ</t>
    </rPh>
    <rPh sb="67" eb="69">
      <t>カイシュウ</t>
    </rPh>
    <rPh sb="69" eb="70">
      <t>リツ</t>
    </rPh>
    <rPh sb="78" eb="79">
      <t>タッ</t>
    </rPh>
    <rPh sb="89" eb="91">
      <t>イコウ</t>
    </rPh>
    <rPh sb="91" eb="93">
      <t>ゾウカ</t>
    </rPh>
    <rPh sb="93" eb="95">
      <t>ケイコウ</t>
    </rPh>
    <rPh sb="99" eb="101">
      <t>ルイジ</t>
    </rPh>
    <rPh sb="101" eb="103">
      <t>ダンタイ</t>
    </rPh>
    <rPh sb="104" eb="106">
      <t>ヒカク</t>
    </rPh>
    <rPh sb="109" eb="111">
      <t>リョウコウ</t>
    </rPh>
    <rPh sb="112" eb="114">
      <t>スウチ</t>
    </rPh>
    <rPh sb="115" eb="116">
      <t>シメ</t>
    </rPh>
    <rPh sb="123" eb="125">
      <t>オスイ</t>
    </rPh>
    <rPh sb="125" eb="127">
      <t>ショリ</t>
    </rPh>
    <rPh sb="127" eb="129">
      <t>ゲンカ</t>
    </rPh>
    <rPh sb="134" eb="136">
      <t>イコウ</t>
    </rPh>
    <rPh sb="136" eb="138">
      <t>ゲンショウ</t>
    </rPh>
    <rPh sb="138" eb="140">
      <t>ケイコウ</t>
    </rPh>
    <rPh sb="144" eb="146">
      <t>ルイジ</t>
    </rPh>
    <rPh sb="146" eb="148">
      <t>ダンタイ</t>
    </rPh>
    <rPh sb="151" eb="152">
      <t>ヒク</t>
    </rPh>
    <rPh sb="153" eb="155">
      <t>ゼンコク</t>
    </rPh>
    <rPh sb="155" eb="157">
      <t>ヘイキン</t>
    </rPh>
    <rPh sb="158" eb="161">
      <t>ドウスイジュン</t>
    </rPh>
    <rPh sb="168" eb="169">
      <t>サラ</t>
    </rPh>
    <rPh sb="171" eb="173">
      <t>セツゾク</t>
    </rPh>
    <rPh sb="173" eb="174">
      <t>リツ</t>
    </rPh>
    <rPh sb="175" eb="177">
      <t>コウジョウ</t>
    </rPh>
    <rPh sb="180" eb="182">
      <t>ユウシュウ</t>
    </rPh>
    <rPh sb="182" eb="184">
      <t>スイリョウ</t>
    </rPh>
    <rPh sb="185" eb="187">
      <t>ゾウカ</t>
    </rPh>
    <rPh sb="188" eb="190">
      <t>メザ</t>
    </rPh>
    <rPh sb="194" eb="196">
      <t>シセツ</t>
    </rPh>
    <rPh sb="196" eb="199">
      <t>リヨウリツ</t>
    </rPh>
    <rPh sb="201" eb="203">
      <t>ルイジ</t>
    </rPh>
    <rPh sb="203" eb="205">
      <t>ダンタイ</t>
    </rPh>
    <rPh sb="206" eb="208">
      <t>ヒカク</t>
    </rPh>
    <rPh sb="211" eb="212">
      <t>ヒク</t>
    </rPh>
    <rPh sb="213" eb="215">
      <t>スウチ</t>
    </rPh>
    <rPh sb="216" eb="217">
      <t>シメ</t>
    </rPh>
    <rPh sb="222" eb="225">
      <t>カネンド</t>
    </rPh>
    <rPh sb="227" eb="229">
      <t>ヘンカ</t>
    </rPh>
    <rPh sb="239" eb="241">
      <t>セツゾク</t>
    </rPh>
    <rPh sb="241" eb="242">
      <t>リツ</t>
    </rPh>
    <rPh sb="243" eb="245">
      <t>コウジョウ</t>
    </rPh>
    <rPh sb="248" eb="250">
      <t>ショリ</t>
    </rPh>
    <rPh sb="253" eb="255">
      <t>ゾウカ</t>
    </rPh>
    <rPh sb="256" eb="258">
      <t>メザ</t>
    </rPh>
    <rPh sb="262" eb="265">
      <t>スイセンカ</t>
    </rPh>
    <rPh sb="265" eb="266">
      <t>リツ</t>
    </rPh>
    <rPh sb="271" eb="273">
      <t>イコウ</t>
    </rPh>
    <rPh sb="273" eb="275">
      <t>ゾウカ</t>
    </rPh>
    <rPh sb="275" eb="277">
      <t>ケイコウ</t>
    </rPh>
    <rPh sb="280" eb="282">
      <t>ルイジ</t>
    </rPh>
    <rPh sb="282" eb="284">
      <t>ダンタイ</t>
    </rPh>
    <rPh sb="285" eb="286">
      <t>チカ</t>
    </rPh>
    <rPh sb="287" eb="289">
      <t>スウチ</t>
    </rPh>
    <rPh sb="296" eb="298">
      <t>カンキョ</t>
    </rPh>
    <rPh sb="298" eb="300">
      <t>コウジ</t>
    </rPh>
    <rPh sb="301" eb="303">
      <t>カンリョウ</t>
    </rPh>
    <rPh sb="310" eb="311">
      <t>サラ</t>
    </rPh>
    <rPh sb="313" eb="315">
      <t>セツゾク</t>
    </rPh>
    <rPh sb="315" eb="316">
      <t>リツ</t>
    </rPh>
    <rPh sb="317" eb="319">
      <t>コウジョウ</t>
    </rPh>
    <rPh sb="320" eb="322">
      <t>メザ</t>
    </rPh>
    <rPh sb="323" eb="325">
      <t>フキュウ</t>
    </rPh>
    <rPh sb="325" eb="327">
      <t>ソクシン</t>
    </rPh>
    <rPh sb="327" eb="329">
      <t>カツドウ</t>
    </rPh>
    <rPh sb="330" eb="331">
      <t>オコナ</t>
    </rPh>
    <rPh sb="332" eb="334">
      <t>ヒツヨウ</t>
    </rPh>
    <phoneticPr fontId="4"/>
  </si>
  <si>
    <t>　神川町（特環）公共下水道事業は、供用開始から１１年と普及途上の事業である。安定的な事業運営を行うためにも、引き続き接続促進活動を実施して下水道への理解を高め、更なる接続率の向上を目指していく。
　下水道の目的である公衆衛生の向上や、河川等の水質保全、良好な環境を創造するために、今後も健全で効率性の高い事業運営を目指していく。</t>
    <rPh sb="1" eb="3">
      <t>カミカワ</t>
    </rPh>
    <rPh sb="3" eb="4">
      <t>マチ</t>
    </rPh>
    <rPh sb="5" eb="7">
      <t>トッカン</t>
    </rPh>
    <rPh sb="8" eb="10">
      <t>コウキョウ</t>
    </rPh>
    <rPh sb="10" eb="13">
      <t>ゲスイドウ</t>
    </rPh>
    <rPh sb="13" eb="15">
      <t>ジギョウ</t>
    </rPh>
    <rPh sb="17" eb="19">
      <t>キョウヨウ</t>
    </rPh>
    <rPh sb="19" eb="21">
      <t>カイシ</t>
    </rPh>
    <rPh sb="25" eb="26">
      <t>ネン</t>
    </rPh>
    <rPh sb="27" eb="29">
      <t>フキュウ</t>
    </rPh>
    <rPh sb="29" eb="31">
      <t>トジョウ</t>
    </rPh>
    <rPh sb="32" eb="34">
      <t>ジギョウ</t>
    </rPh>
    <rPh sb="38" eb="41">
      <t>アンテイテキ</t>
    </rPh>
    <rPh sb="42" eb="44">
      <t>ジギョウ</t>
    </rPh>
    <rPh sb="44" eb="46">
      <t>ウンエイ</t>
    </rPh>
    <rPh sb="47" eb="48">
      <t>オコナ</t>
    </rPh>
    <rPh sb="54" eb="55">
      <t>ヒ</t>
    </rPh>
    <rPh sb="56" eb="57">
      <t>ツヅ</t>
    </rPh>
    <rPh sb="58" eb="60">
      <t>セツゾク</t>
    </rPh>
    <rPh sb="60" eb="62">
      <t>ソクシン</t>
    </rPh>
    <rPh sb="62" eb="64">
      <t>カツドウ</t>
    </rPh>
    <rPh sb="65" eb="67">
      <t>ジッシ</t>
    </rPh>
    <rPh sb="69" eb="72">
      <t>ゲスイドウ</t>
    </rPh>
    <rPh sb="74" eb="76">
      <t>リカイ</t>
    </rPh>
    <rPh sb="77" eb="78">
      <t>タカ</t>
    </rPh>
    <rPh sb="80" eb="81">
      <t>サラ</t>
    </rPh>
    <rPh sb="83" eb="85">
      <t>セツゾク</t>
    </rPh>
    <rPh sb="85" eb="86">
      <t>リツ</t>
    </rPh>
    <rPh sb="87" eb="89">
      <t>コウジョウ</t>
    </rPh>
    <rPh sb="90" eb="92">
      <t>メザ</t>
    </rPh>
    <rPh sb="99" eb="102">
      <t>ゲスイドウ</t>
    </rPh>
    <rPh sb="103" eb="105">
      <t>モクテキ</t>
    </rPh>
    <rPh sb="108" eb="110">
      <t>コウシュウ</t>
    </rPh>
    <rPh sb="110" eb="112">
      <t>エイセイ</t>
    </rPh>
    <rPh sb="113" eb="115">
      <t>コウジョウ</t>
    </rPh>
    <rPh sb="117" eb="119">
      <t>カセン</t>
    </rPh>
    <rPh sb="119" eb="120">
      <t>トウ</t>
    </rPh>
    <rPh sb="121" eb="123">
      <t>スイシツ</t>
    </rPh>
    <rPh sb="123" eb="125">
      <t>ホゼン</t>
    </rPh>
    <rPh sb="126" eb="128">
      <t>リョウコウ</t>
    </rPh>
    <rPh sb="129" eb="131">
      <t>カンキョウ</t>
    </rPh>
    <rPh sb="132" eb="134">
      <t>ソウゾウ</t>
    </rPh>
    <rPh sb="140" eb="142">
      <t>コンゴ</t>
    </rPh>
    <rPh sb="143" eb="145">
      <t>ケンゼン</t>
    </rPh>
    <rPh sb="146" eb="149">
      <t>コウリツセイ</t>
    </rPh>
    <rPh sb="150" eb="151">
      <t>タカ</t>
    </rPh>
    <rPh sb="152" eb="154">
      <t>ジギョウ</t>
    </rPh>
    <rPh sb="154" eb="156">
      <t>ウンエイ</t>
    </rPh>
    <rPh sb="157" eb="159">
      <t>メザ</t>
    </rPh>
    <phoneticPr fontId="4"/>
  </si>
  <si>
    <t>自治体職員</t>
    <rPh sb="0" eb="3">
      <t>ジチタイ</t>
    </rPh>
    <rPh sb="3" eb="5">
      <t>ショクイン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</si>
</sst>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067776"/>
        <c:axId val="770696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0.26</c:v>
                </c:pt>
                <c:pt idx="4">
                  <c:v>0.13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067776"/>
        <c:axId val="77069696"/>
      </c:lineChart>
      <c:dateAx>
        <c:axId val="770677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069696"/>
        <c:crosses val="autoZero"/>
        <c:auto val="1"/>
        <c:lblOffset val="100"/>
        <c:baseTimeUnit val="years"/>
      </c:dateAx>
      <c:valAx>
        <c:axId val="770696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0677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22.22</c:v>
                </c:pt>
                <c:pt idx="1">
                  <c:v>22</c:v>
                </c:pt>
                <c:pt idx="2">
                  <c:v>0</c:v>
                </c:pt>
                <c:pt idx="3">
                  <c:v>22.22</c:v>
                </c:pt>
                <c:pt idx="4">
                  <c:v>21.67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354944"/>
        <c:axId val="843694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36.67</c:v>
                </c:pt>
                <c:pt idx="1">
                  <c:v>36.200000000000003</c:v>
                </c:pt>
                <c:pt idx="2">
                  <c:v>34.74</c:v>
                </c:pt>
                <c:pt idx="3">
                  <c:v>36.65</c:v>
                </c:pt>
                <c:pt idx="4">
                  <c:v>37.72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354944"/>
        <c:axId val="84369408"/>
      </c:lineChart>
      <c:dateAx>
        <c:axId val="84354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369408"/>
        <c:crosses val="autoZero"/>
        <c:auto val="1"/>
        <c:lblOffset val="100"/>
        <c:baseTimeUnit val="years"/>
      </c:dateAx>
      <c:valAx>
        <c:axId val="843694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354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56.12</c:v>
                </c:pt>
                <c:pt idx="1">
                  <c:v>58.03</c:v>
                </c:pt>
                <c:pt idx="2">
                  <c:v>58.75</c:v>
                </c:pt>
                <c:pt idx="3">
                  <c:v>61.15</c:v>
                </c:pt>
                <c:pt idx="4">
                  <c:v>65.73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407808"/>
        <c:axId val="84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71.239999999999995</c:v>
                </c:pt>
                <c:pt idx="1">
                  <c:v>71.069999999999993</c:v>
                </c:pt>
                <c:pt idx="2">
                  <c:v>70.14</c:v>
                </c:pt>
                <c:pt idx="3">
                  <c:v>68.83</c:v>
                </c:pt>
                <c:pt idx="4">
                  <c:v>68.459999999999994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407808"/>
        <c:axId val="84409728"/>
      </c:lineChart>
      <c:dateAx>
        <c:axId val="84407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409728"/>
        <c:crosses val="autoZero"/>
        <c:auto val="1"/>
        <c:lblOffset val="100"/>
        <c:baseTimeUnit val="years"/>
      </c:dateAx>
      <c:valAx>
        <c:axId val="84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407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93.58</c:v>
                </c:pt>
                <c:pt idx="1">
                  <c:v>97.62</c:v>
                </c:pt>
                <c:pt idx="2">
                  <c:v>96.91</c:v>
                </c:pt>
                <c:pt idx="3">
                  <c:v>93.78</c:v>
                </c:pt>
                <c:pt idx="4">
                  <c:v>97.92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08352"/>
        <c:axId val="771102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08352"/>
        <c:axId val="77110272"/>
      </c:lineChart>
      <c:dateAx>
        <c:axId val="771083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110272"/>
        <c:crosses val="autoZero"/>
        <c:auto val="1"/>
        <c:lblOffset val="100"/>
        <c:baseTimeUnit val="years"/>
      </c:dateAx>
      <c:valAx>
        <c:axId val="771102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1083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53024"/>
        <c:axId val="771549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53024"/>
        <c:axId val="77154944"/>
      </c:lineChart>
      <c:dateAx>
        <c:axId val="771530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77154944"/>
        <c:crosses val="autoZero"/>
        <c:auto val="1"/>
        <c:lblOffset val="100"/>
        <c:baseTimeUnit val="years"/>
      </c:dateAx>
      <c:valAx>
        <c:axId val="771549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1530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186944"/>
        <c:axId val="84082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186944"/>
        <c:axId val="84082688"/>
      </c:lineChart>
      <c:dateAx>
        <c:axId val="77186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082688"/>
        <c:crosses val="autoZero"/>
        <c:auto val="1"/>
        <c:lblOffset val="100"/>
        <c:baseTimeUnit val="years"/>
      </c:dateAx>
      <c:valAx>
        <c:axId val="84082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7186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13664"/>
        <c:axId val="84124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13664"/>
        <c:axId val="84124032"/>
      </c:lineChart>
      <c:dateAx>
        <c:axId val="841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124032"/>
        <c:crosses val="autoZero"/>
        <c:auto val="1"/>
        <c:lblOffset val="100"/>
        <c:baseTimeUnit val="years"/>
      </c:dateAx>
      <c:valAx>
        <c:axId val="84124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1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154240"/>
        <c:axId val="84164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154240"/>
        <c:axId val="84164608"/>
      </c:lineChart>
      <c:dateAx>
        <c:axId val="84154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164608"/>
        <c:crosses val="autoZero"/>
        <c:auto val="1"/>
        <c:lblOffset val="100"/>
        <c:baseTimeUnit val="years"/>
      </c:dateAx>
      <c:valAx>
        <c:axId val="84164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1542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203008"/>
        <c:axId val="84204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1716.82</c:v>
                </c:pt>
                <c:pt idx="1">
                  <c:v>1554.05</c:v>
                </c:pt>
                <c:pt idx="2">
                  <c:v>1671.86</c:v>
                </c:pt>
                <c:pt idx="3">
                  <c:v>1673.47</c:v>
                </c:pt>
                <c:pt idx="4">
                  <c:v>1592.72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03008"/>
        <c:axId val="84204928"/>
      </c:lineChart>
      <c:dateAx>
        <c:axId val="84203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204928"/>
        <c:crosses val="autoZero"/>
        <c:auto val="1"/>
        <c:lblOffset val="100"/>
        <c:baseTimeUnit val="years"/>
      </c:dateAx>
      <c:valAx>
        <c:axId val="84204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2030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52.74</c:v>
                </c:pt>
                <c:pt idx="1">
                  <c:v>50.85</c:v>
                </c:pt>
                <c:pt idx="2">
                  <c:v>56.31</c:v>
                </c:pt>
                <c:pt idx="3">
                  <c:v>58.28</c:v>
                </c:pt>
                <c:pt idx="4">
                  <c:v>66.72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216832"/>
        <c:axId val="84231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51.73</c:v>
                </c:pt>
                <c:pt idx="1">
                  <c:v>53.01</c:v>
                </c:pt>
                <c:pt idx="2">
                  <c:v>50.54</c:v>
                </c:pt>
                <c:pt idx="3">
                  <c:v>49.22</c:v>
                </c:pt>
                <c:pt idx="4">
                  <c:v>53.7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16832"/>
        <c:axId val="84231296"/>
      </c:lineChart>
      <c:dateAx>
        <c:axId val="84216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231296"/>
        <c:crosses val="autoZero"/>
        <c:auto val="1"/>
        <c:lblOffset val="100"/>
        <c:baseTimeUnit val="years"/>
      </c:dateAx>
      <c:valAx>
        <c:axId val="84231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216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254</c:v>
                </c:pt>
                <c:pt idx="1">
                  <c:v>304.8</c:v>
                </c:pt>
                <c:pt idx="2">
                  <c:v>274.76</c:v>
                </c:pt>
                <c:pt idx="3">
                  <c:v>264.32</c:v>
                </c:pt>
                <c:pt idx="4">
                  <c:v>236.46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269312"/>
        <c:axId val="84271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310.47000000000003</c:v>
                </c:pt>
                <c:pt idx="1">
                  <c:v>299.39</c:v>
                </c:pt>
                <c:pt idx="2">
                  <c:v>320.36</c:v>
                </c:pt>
                <c:pt idx="3">
                  <c:v>332.02</c:v>
                </c:pt>
                <c:pt idx="4">
                  <c:v>300.35000000000002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269312"/>
        <c:axId val="84271488"/>
      </c:lineChart>
      <c:dateAx>
        <c:axId val="84269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271488"/>
        <c:crosses val="autoZero"/>
        <c:auto val="1"/>
        <c:lblOffset val="100"/>
        <c:baseTimeUnit val="years"/>
      </c:dateAx>
      <c:valAx>
        <c:axId val="84271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269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N1" zoomScaleNormal="100" workbookViewId="0">
      <selection activeCell="AF6" sqref="AF6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75" t="str">
        <f>データ!H6</f>
        <v>埼玉県　神川町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D3</v>
      </c>
      <c r="X8" s="72"/>
      <c r="Y8" s="72"/>
      <c r="Z8" s="72"/>
      <c r="AA8" s="72"/>
      <c r="AB8" s="72"/>
      <c r="AC8" s="72"/>
      <c r="AD8" s="73" t="s">
        <v>125</v>
      </c>
      <c r="AE8" s="73"/>
      <c r="AF8" s="73"/>
      <c r="AG8" s="73"/>
      <c r="AH8" s="73"/>
      <c r="AI8" s="73"/>
      <c r="AJ8" s="73"/>
      <c r="AK8" s="4"/>
      <c r="AL8" s="67">
        <f>データ!S6</f>
        <v>13943</v>
      </c>
      <c r="AM8" s="67"/>
      <c r="AN8" s="67"/>
      <c r="AO8" s="67"/>
      <c r="AP8" s="67"/>
      <c r="AQ8" s="67"/>
      <c r="AR8" s="67"/>
      <c r="AS8" s="67"/>
      <c r="AT8" s="66">
        <f>データ!T6</f>
        <v>47.4</v>
      </c>
      <c r="AU8" s="66"/>
      <c r="AV8" s="66"/>
      <c r="AW8" s="66"/>
      <c r="AX8" s="66"/>
      <c r="AY8" s="66"/>
      <c r="AZ8" s="66"/>
      <c r="BA8" s="66"/>
      <c r="BB8" s="66">
        <f>データ!U6</f>
        <v>294.16000000000003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9.9700000000000006</v>
      </c>
      <c r="Q10" s="66"/>
      <c r="R10" s="66"/>
      <c r="S10" s="66"/>
      <c r="T10" s="66"/>
      <c r="U10" s="66"/>
      <c r="V10" s="66"/>
      <c r="W10" s="66">
        <f>データ!Q6</f>
        <v>95</v>
      </c>
      <c r="X10" s="66"/>
      <c r="Y10" s="66"/>
      <c r="Z10" s="66"/>
      <c r="AA10" s="66"/>
      <c r="AB10" s="66"/>
      <c r="AC10" s="66"/>
      <c r="AD10" s="67">
        <f>データ!R6</f>
        <v>2370</v>
      </c>
      <c r="AE10" s="67"/>
      <c r="AF10" s="67"/>
      <c r="AG10" s="67"/>
      <c r="AH10" s="67"/>
      <c r="AI10" s="67"/>
      <c r="AJ10" s="67"/>
      <c r="AK10" s="2"/>
      <c r="AL10" s="67">
        <f>データ!V6</f>
        <v>1383</v>
      </c>
      <c r="AM10" s="67"/>
      <c r="AN10" s="67"/>
      <c r="AO10" s="67"/>
      <c r="AP10" s="67"/>
      <c r="AQ10" s="67"/>
      <c r="AR10" s="67"/>
      <c r="AS10" s="67"/>
      <c r="AT10" s="66">
        <f>データ!W6</f>
        <v>0.76</v>
      </c>
      <c r="AU10" s="66"/>
      <c r="AV10" s="66"/>
      <c r="AW10" s="66"/>
      <c r="AX10" s="66"/>
      <c r="AY10" s="66"/>
      <c r="AZ10" s="66"/>
      <c r="BA10" s="66"/>
      <c r="BB10" s="66">
        <f>データ!X6</f>
        <v>1819.74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 x14ac:dyDescent="0.15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 x14ac:dyDescent="0.15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123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 x14ac:dyDescent="0.15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 x14ac:dyDescent="0.15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122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 x14ac:dyDescent="0.15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 x14ac:dyDescent="0.15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 x14ac:dyDescent="0.15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 x14ac:dyDescent="0.15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124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 x14ac:dyDescent="0.15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 x14ac:dyDescent="0.15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【1,348.09】</v>
      </c>
      <c r="I86" s="26" t="str">
        <f>データ!CA6</f>
        <v>【69.80】</v>
      </c>
      <c r="J86" s="26" t="str">
        <f>データ!CL6</f>
        <v>【232.54】</v>
      </c>
      <c r="K86" s="26" t="str">
        <f>データ!CW6</f>
        <v>【42.17】</v>
      </c>
      <c r="L86" s="26" t="str">
        <f>データ!DH6</f>
        <v>【82.30】</v>
      </c>
      <c r="M86" s="26" t="s">
        <v>56</v>
      </c>
      <c r="N86" s="26" t="s">
        <v>56</v>
      </c>
      <c r="O86" s="26" t="str">
        <f>データ!EO6</f>
        <v>【0.09】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113832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埼玉県　神川町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9.9700000000000006</v>
      </c>
      <c r="Q6" s="34">
        <f t="shared" si="3"/>
        <v>95</v>
      </c>
      <c r="R6" s="34">
        <f t="shared" si="3"/>
        <v>2370</v>
      </c>
      <c r="S6" s="34">
        <f t="shared" si="3"/>
        <v>13943</v>
      </c>
      <c r="T6" s="34">
        <f t="shared" si="3"/>
        <v>47.4</v>
      </c>
      <c r="U6" s="34">
        <f t="shared" si="3"/>
        <v>294.16000000000003</v>
      </c>
      <c r="V6" s="34">
        <f t="shared" si="3"/>
        <v>1383</v>
      </c>
      <c r="W6" s="34">
        <f t="shared" si="3"/>
        <v>0.76</v>
      </c>
      <c r="X6" s="34">
        <f t="shared" si="3"/>
        <v>1819.74</v>
      </c>
      <c r="Y6" s="35">
        <f>IF(Y7="",NA(),Y7)</f>
        <v>93.58</v>
      </c>
      <c r="Z6" s="35">
        <f t="shared" ref="Z6:AH6" si="4">IF(Z7="",NA(),Z7)</f>
        <v>97.62</v>
      </c>
      <c r="AA6" s="35">
        <f t="shared" si="4"/>
        <v>96.91</v>
      </c>
      <c r="AB6" s="35">
        <f t="shared" si="4"/>
        <v>93.78</v>
      </c>
      <c r="AC6" s="35">
        <f t="shared" si="4"/>
        <v>97.92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1716.82</v>
      </c>
      <c r="BL6" s="35">
        <f t="shared" si="7"/>
        <v>1554.05</v>
      </c>
      <c r="BM6" s="35">
        <f t="shared" si="7"/>
        <v>1671.86</v>
      </c>
      <c r="BN6" s="35">
        <f t="shared" si="7"/>
        <v>1673.47</v>
      </c>
      <c r="BO6" s="35">
        <f t="shared" si="7"/>
        <v>1592.72</v>
      </c>
      <c r="BP6" s="34" t="str">
        <f>IF(BP7="","",IF(BP7="-","【-】","【"&amp;SUBSTITUTE(TEXT(BP7,"#,##0.00"),"-","△")&amp;"】"))</f>
        <v>【1,348.09】</v>
      </c>
      <c r="BQ6" s="35">
        <f>IF(BQ7="",NA(),BQ7)</f>
        <v>52.74</v>
      </c>
      <c r="BR6" s="35">
        <f t="shared" ref="BR6:BZ6" si="8">IF(BR7="",NA(),BR7)</f>
        <v>50.85</v>
      </c>
      <c r="BS6" s="35">
        <f t="shared" si="8"/>
        <v>56.31</v>
      </c>
      <c r="BT6" s="35">
        <f t="shared" si="8"/>
        <v>58.28</v>
      </c>
      <c r="BU6" s="35">
        <f t="shared" si="8"/>
        <v>66.72</v>
      </c>
      <c r="BV6" s="35">
        <f t="shared" si="8"/>
        <v>51.73</v>
      </c>
      <c r="BW6" s="35">
        <f t="shared" si="8"/>
        <v>53.01</v>
      </c>
      <c r="BX6" s="35">
        <f t="shared" si="8"/>
        <v>50.54</v>
      </c>
      <c r="BY6" s="35">
        <f t="shared" si="8"/>
        <v>49.22</v>
      </c>
      <c r="BZ6" s="35">
        <f t="shared" si="8"/>
        <v>53.7</v>
      </c>
      <c r="CA6" s="34" t="str">
        <f>IF(CA7="","",IF(CA7="-","【-】","【"&amp;SUBSTITUTE(TEXT(CA7,"#,##0.00"),"-","△")&amp;"】"))</f>
        <v>【69.80】</v>
      </c>
      <c r="CB6" s="35">
        <f>IF(CB7="",NA(),CB7)</f>
        <v>254</v>
      </c>
      <c r="CC6" s="35">
        <f t="shared" ref="CC6:CK6" si="9">IF(CC7="",NA(),CC7)</f>
        <v>304.8</v>
      </c>
      <c r="CD6" s="35">
        <f t="shared" si="9"/>
        <v>274.76</v>
      </c>
      <c r="CE6" s="35">
        <f t="shared" si="9"/>
        <v>264.32</v>
      </c>
      <c r="CF6" s="35">
        <f t="shared" si="9"/>
        <v>236.46</v>
      </c>
      <c r="CG6" s="35">
        <f t="shared" si="9"/>
        <v>310.47000000000003</v>
      </c>
      <c r="CH6" s="35">
        <f t="shared" si="9"/>
        <v>299.39</v>
      </c>
      <c r="CI6" s="35">
        <f t="shared" si="9"/>
        <v>320.36</v>
      </c>
      <c r="CJ6" s="35">
        <f t="shared" si="9"/>
        <v>332.02</v>
      </c>
      <c r="CK6" s="35">
        <f t="shared" si="9"/>
        <v>300.35000000000002</v>
      </c>
      <c r="CL6" s="34" t="str">
        <f>IF(CL7="","",IF(CL7="-","【-】","【"&amp;SUBSTITUTE(TEXT(CL7,"#,##0.00"),"-","△")&amp;"】"))</f>
        <v>【232.54】</v>
      </c>
      <c r="CM6" s="35">
        <f>IF(CM7="",NA(),CM7)</f>
        <v>22.22</v>
      </c>
      <c r="CN6" s="35">
        <f t="shared" ref="CN6:CV6" si="10">IF(CN7="",NA(),CN7)</f>
        <v>22</v>
      </c>
      <c r="CO6" s="35" t="str">
        <f t="shared" si="10"/>
        <v>-</v>
      </c>
      <c r="CP6" s="35">
        <f t="shared" si="10"/>
        <v>22.22</v>
      </c>
      <c r="CQ6" s="35">
        <f t="shared" si="10"/>
        <v>21.67</v>
      </c>
      <c r="CR6" s="35">
        <f t="shared" si="10"/>
        <v>36.67</v>
      </c>
      <c r="CS6" s="35">
        <f t="shared" si="10"/>
        <v>36.200000000000003</v>
      </c>
      <c r="CT6" s="35">
        <f t="shared" si="10"/>
        <v>34.74</v>
      </c>
      <c r="CU6" s="35">
        <f t="shared" si="10"/>
        <v>36.65</v>
      </c>
      <c r="CV6" s="35">
        <f t="shared" si="10"/>
        <v>37.72</v>
      </c>
      <c r="CW6" s="34" t="str">
        <f>IF(CW7="","",IF(CW7="-","【-】","【"&amp;SUBSTITUTE(TEXT(CW7,"#,##0.00"),"-","△")&amp;"】"))</f>
        <v>【42.17】</v>
      </c>
      <c r="CX6" s="35">
        <f>IF(CX7="",NA(),CX7)</f>
        <v>56.12</v>
      </c>
      <c r="CY6" s="35">
        <f t="shared" ref="CY6:DG6" si="11">IF(CY7="",NA(),CY7)</f>
        <v>58.03</v>
      </c>
      <c r="CZ6" s="35">
        <f t="shared" si="11"/>
        <v>58.75</v>
      </c>
      <c r="DA6" s="35">
        <f t="shared" si="11"/>
        <v>61.15</v>
      </c>
      <c r="DB6" s="35">
        <f t="shared" si="11"/>
        <v>65.73</v>
      </c>
      <c r="DC6" s="35">
        <f t="shared" si="11"/>
        <v>71.239999999999995</v>
      </c>
      <c r="DD6" s="35">
        <f t="shared" si="11"/>
        <v>71.069999999999993</v>
      </c>
      <c r="DE6" s="35">
        <f t="shared" si="11"/>
        <v>70.14</v>
      </c>
      <c r="DF6" s="35">
        <f t="shared" si="11"/>
        <v>68.83</v>
      </c>
      <c r="DG6" s="35">
        <f t="shared" si="11"/>
        <v>68.459999999999994</v>
      </c>
      <c r="DH6" s="34" t="str">
        <f>IF(DH7="","",IF(DH7="-","【-】","【"&amp;SUBSTITUTE(TEXT(DH7,"#,##0.00"),"-","△")&amp;"】"))</f>
        <v>【82.30】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0.05</v>
      </c>
      <c r="EK6" s="35">
        <f t="shared" si="14"/>
        <v>7.0000000000000007E-2</v>
      </c>
      <c r="EL6" s="35">
        <f t="shared" si="14"/>
        <v>0.08</v>
      </c>
      <c r="EM6" s="35">
        <f t="shared" si="14"/>
        <v>0.26</v>
      </c>
      <c r="EN6" s="35">
        <f t="shared" si="14"/>
        <v>0.13</v>
      </c>
      <c r="EO6" s="34" t="str">
        <f>IF(EO7="","",IF(EO7="-","【-】","【"&amp;SUBSTITUTE(TEXT(EO7,"#,##0.00"),"-","△")&amp;"】"))</f>
        <v>【0.09】</v>
      </c>
    </row>
    <row r="7" spans="1:145" s="36" customFormat="1" x14ac:dyDescent="0.15">
      <c r="A7" s="28"/>
      <c r="B7" s="37">
        <v>2016</v>
      </c>
      <c r="C7" s="37">
        <v>113832</v>
      </c>
      <c r="D7" s="37">
        <v>47</v>
      </c>
      <c r="E7" s="37">
        <v>17</v>
      </c>
      <c r="F7" s="37">
        <v>4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9.9700000000000006</v>
      </c>
      <c r="Q7" s="38">
        <v>95</v>
      </c>
      <c r="R7" s="38">
        <v>2370</v>
      </c>
      <c r="S7" s="38">
        <v>13943</v>
      </c>
      <c r="T7" s="38">
        <v>47.4</v>
      </c>
      <c r="U7" s="38">
        <v>294.16000000000003</v>
      </c>
      <c r="V7" s="38">
        <v>1383</v>
      </c>
      <c r="W7" s="38">
        <v>0.76</v>
      </c>
      <c r="X7" s="38">
        <v>1819.74</v>
      </c>
      <c r="Y7" s="38">
        <v>93.58</v>
      </c>
      <c r="Z7" s="38">
        <v>97.62</v>
      </c>
      <c r="AA7" s="38">
        <v>96.91</v>
      </c>
      <c r="AB7" s="38">
        <v>93.78</v>
      </c>
      <c r="AC7" s="38">
        <v>97.92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1716.82</v>
      </c>
      <c r="BL7" s="38">
        <v>1554.05</v>
      </c>
      <c r="BM7" s="38">
        <v>1671.86</v>
      </c>
      <c r="BN7" s="38">
        <v>1673.47</v>
      </c>
      <c r="BO7" s="38">
        <v>1592.72</v>
      </c>
      <c r="BP7" s="38">
        <v>1348.09</v>
      </c>
      <c r="BQ7" s="38">
        <v>52.74</v>
      </c>
      <c r="BR7" s="38">
        <v>50.85</v>
      </c>
      <c r="BS7" s="38">
        <v>56.31</v>
      </c>
      <c r="BT7" s="38">
        <v>58.28</v>
      </c>
      <c r="BU7" s="38">
        <v>66.72</v>
      </c>
      <c r="BV7" s="38">
        <v>51.73</v>
      </c>
      <c r="BW7" s="38">
        <v>53.01</v>
      </c>
      <c r="BX7" s="38">
        <v>50.54</v>
      </c>
      <c r="BY7" s="38">
        <v>49.22</v>
      </c>
      <c r="BZ7" s="38">
        <v>53.7</v>
      </c>
      <c r="CA7" s="38">
        <v>69.8</v>
      </c>
      <c r="CB7" s="38">
        <v>254</v>
      </c>
      <c r="CC7" s="38">
        <v>304.8</v>
      </c>
      <c r="CD7" s="38">
        <v>274.76</v>
      </c>
      <c r="CE7" s="38">
        <v>264.32</v>
      </c>
      <c r="CF7" s="38">
        <v>236.46</v>
      </c>
      <c r="CG7" s="38">
        <v>310.47000000000003</v>
      </c>
      <c r="CH7" s="38">
        <v>299.39</v>
      </c>
      <c r="CI7" s="38">
        <v>320.36</v>
      </c>
      <c r="CJ7" s="38">
        <v>332.02</v>
      </c>
      <c r="CK7" s="38">
        <v>300.35000000000002</v>
      </c>
      <c r="CL7" s="38">
        <v>232.54</v>
      </c>
      <c r="CM7" s="38">
        <v>22.22</v>
      </c>
      <c r="CN7" s="38">
        <v>22</v>
      </c>
      <c r="CO7" s="38" t="s">
        <v>115</v>
      </c>
      <c r="CP7" s="38">
        <v>22.22</v>
      </c>
      <c r="CQ7" s="38">
        <v>21.67</v>
      </c>
      <c r="CR7" s="38">
        <v>36.67</v>
      </c>
      <c r="CS7" s="38">
        <v>36.200000000000003</v>
      </c>
      <c r="CT7" s="38">
        <v>34.74</v>
      </c>
      <c r="CU7" s="38">
        <v>36.65</v>
      </c>
      <c r="CV7" s="38">
        <v>37.72</v>
      </c>
      <c r="CW7" s="38">
        <v>42.17</v>
      </c>
      <c r="CX7" s="38">
        <v>56.12</v>
      </c>
      <c r="CY7" s="38">
        <v>58.03</v>
      </c>
      <c r="CZ7" s="38">
        <v>58.75</v>
      </c>
      <c r="DA7" s="38">
        <v>61.15</v>
      </c>
      <c r="DB7" s="38">
        <v>65.73</v>
      </c>
      <c r="DC7" s="38">
        <v>71.239999999999995</v>
      </c>
      <c r="DD7" s="38">
        <v>71.069999999999993</v>
      </c>
      <c r="DE7" s="38">
        <v>70.14</v>
      </c>
      <c r="DF7" s="38">
        <v>68.83</v>
      </c>
      <c r="DG7" s="38">
        <v>68.459999999999994</v>
      </c>
      <c r="DH7" s="38">
        <v>82.3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0.05</v>
      </c>
      <c r="EK7" s="38">
        <v>7.0000000000000007E-2</v>
      </c>
      <c r="EL7" s="38">
        <v>0.08</v>
      </c>
      <c r="EM7" s="38">
        <v>0.26</v>
      </c>
      <c r="EN7" s="38">
        <v>0.13</v>
      </c>
      <c r="EO7" s="38">
        <v>0.09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2018-02-07T06:02:10Z</cp:lastPrinted>
  <dcterms:created xsi:type="dcterms:W3CDTF">2017-12-25T02:18:11Z</dcterms:created>
  <dcterms:modified xsi:type="dcterms:W3CDTF">2018-02-07T06:31:51Z</dcterms:modified>
  <cp:category/>
</cp:coreProperties>
</file>