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0082\Desktop\【経営比較分析表】2016_113476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<sst xmlns="http://schemas.openxmlformats.org/spreadsheetml/2006/main" count="232" uniqueCount="120">
  <si>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</si>
  <si>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</si>
  <si>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</si>
  <si>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</si>
  <si>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</si>
  <si>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</si>
  <si>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</si>
  <si>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</si>
  <si>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</si>
  <si>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</si>
  <si>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</si>
  <si>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</si>
  <si>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</si>
  <si>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</si>
  <si>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</si>
  <si>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</si>
  <si>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</si>
  <si>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</si>
  <si>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</si>
  <si>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</si>
  <si>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</si>
  <si>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</si>
  <si>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</si>
  <si>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</si>
  <si>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</si>
  <si>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</si>
  <si>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</si>
  <si>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</si>
  <si>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</si>
  <si>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</si>
  <si>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</si>
  <si>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</si>
  <si>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</si>
  <si>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</si>
  <si>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</si>
  <si>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</si>
  <si>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</si>
  <si>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</si>
  <si>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</si>
  <si>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</si>
  <si>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</si>
  <si>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</si>
  <si>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</si>
  <si>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</si>
  <si>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</si>
  <si>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</si>
  <si>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</si>
  <si>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</si>
  <si>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</si>
  <si>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</si>
  <si>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</si>
  <si>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</si>
  <si>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</si>
  <si>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</si>
  <si>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</si>
  <si>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</si>
  <si>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</si>
  <si>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</si>
  <si>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</si>
  <si>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</si>
  <si>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</si>
  <si>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</si>
  <si>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</si>
  <si>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</si>
  <si>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</si>
  <si>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</si>
  <si>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</si>
  <si>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</si>
  <si>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</si>
  <si>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</si>
  <si>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</si>
  <si>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</si>
  <si>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</si>
  <si>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</si>
  <si>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</si>
  <si>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</si>
  <si>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</si>
  <si>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</si>
  <si>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</si>
  <si>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</si>
  <si>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</si>
  <si>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</si>
  <si>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</si>
  <si>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</si>
  <si>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</si>
  <si>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</si>
  <si>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</si>
  <si>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</si>
  <si>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</si>
  <si>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</si>
  <si>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</si>
  <si>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</si>
  <si>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</si>
  <si>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</si>
  <si>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</si>
  <si>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</si>
  <si>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</si>
  <si>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</si>
  <si>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</si>
  <si>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</si>
  <si>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</si>
  <si>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</si>
  <si>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</si>
  <si>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</si>
  <si>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</si>
  <si>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吉見町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</si>
  <si>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</si>
  <si>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</si>
  <si>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</si>
  <si>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</si>
  <si>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</si>
  <si>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</si>
  <si>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</si>
  <si>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</si>
  <si>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</si>
  <si>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</si>
  <si>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</si>
  <si>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類似団体を下回っているが、緩やかに上昇している。今後も経年による施設全体の老朽化が進み、上昇する見込みである。
②管路経年化率③管路更新率
管路経年化率は、前年度まで上昇傾向にあったが、本年度は下降し、類似団体を下回っている。管路更新率は、石綿管布設替えが平成２６年度に終了した後は、低水準となっているものの、本年度は上昇し、類似団体との差も縮小している。
両比率とも、本年度からアセットマネジメント計画に基づいて、老朽管及び耐震化の更新を進めているため、若干改善してきていると言える。</t>
    <rPh sb="1" eb="3">
      <t>ユウケイ</t>
    </rPh>
    <rPh sb="3" eb="5">
      <t>コテイ</t>
    </rPh>
    <rPh sb="5" eb="7">
      <t>シサン</t>
    </rPh>
    <rPh sb="7" eb="9">
      <t>ゲンカ</t>
    </rPh>
    <rPh sb="9" eb="11">
      <t>ショウキャク</t>
    </rPh>
    <rPh sb="11" eb="12">
      <t>リツ</t>
    </rPh>
    <rPh sb="13" eb="15">
      <t>ルイジ</t>
    </rPh>
    <rPh sb="15" eb="17">
      <t>ダンタイ</t>
    </rPh>
    <rPh sb="18" eb="20">
      <t>シタマワ</t>
    </rPh>
    <rPh sb="26" eb="27">
      <t>ユル</t>
    </rPh>
    <rPh sb="30" eb="32">
      <t>ジョウショウ</t>
    </rPh>
    <rPh sb="37" eb="39">
      <t>コンゴ</t>
    </rPh>
    <rPh sb="40" eb="42">
      <t>ケイネン</t>
    </rPh>
    <rPh sb="45" eb="47">
      <t>シセツ</t>
    </rPh>
    <rPh sb="47" eb="49">
      <t>ゼンタイ</t>
    </rPh>
    <rPh sb="50" eb="53">
      <t>ロウキュウカ</t>
    </rPh>
    <rPh sb="54" eb="55">
      <t>スス</t>
    </rPh>
    <rPh sb="57" eb="59">
      <t>ジョウショウ</t>
    </rPh>
    <rPh sb="61" eb="63">
      <t>ミコミ</t>
    </rPh>
    <rPh sb="71" eb="73">
      <t>カンロ</t>
    </rPh>
    <rPh sb="73" eb="76">
      <t>ケイネンカ</t>
    </rPh>
    <rPh sb="76" eb="77">
      <t>リツ</t>
    </rPh>
    <rPh sb="78" eb="80">
      <t>カンロ</t>
    </rPh>
    <rPh sb="80" eb="82">
      <t>コウシン</t>
    </rPh>
    <rPh sb="82" eb="83">
      <t>リツ</t>
    </rPh>
    <rPh sb="84" eb="86">
      <t>カンロ</t>
    </rPh>
    <rPh sb="86" eb="89">
      <t>ケイネンカ</t>
    </rPh>
    <rPh sb="89" eb="90">
      <t>リツ</t>
    </rPh>
    <rPh sb="92" eb="94">
      <t>ゼンネン</t>
    </rPh>
    <rPh sb="94" eb="95">
      <t>ド</t>
    </rPh>
    <rPh sb="97" eb="99">
      <t>ジョウショウ</t>
    </rPh>
    <rPh sb="99" eb="101">
      <t>ケイコウ</t>
    </rPh>
    <rPh sb="107" eb="110">
      <t>ホンネンド</t>
    </rPh>
    <rPh sb="111" eb="113">
      <t>カコウ</t>
    </rPh>
    <rPh sb="115" eb="117">
      <t>ルイジ</t>
    </rPh>
    <rPh sb="117" eb="119">
      <t>ダンタイ</t>
    </rPh>
    <rPh sb="120" eb="122">
      <t>シタマワ</t>
    </rPh>
    <rPh sb="127" eb="129">
      <t>カンロ</t>
    </rPh>
    <rPh sb="129" eb="131">
      <t>コウシン</t>
    </rPh>
    <rPh sb="131" eb="132">
      <t>リツ</t>
    </rPh>
    <rPh sb="134" eb="136">
      <t>セキメン</t>
    </rPh>
    <rPh sb="136" eb="137">
      <t>カン</t>
    </rPh>
    <rPh sb="137" eb="139">
      <t>フセツ</t>
    </rPh>
    <rPh sb="139" eb="140">
      <t>ガ</t>
    </rPh>
    <rPh sb="142" eb="144">
      <t>ヘイセイ</t>
    </rPh>
    <rPh sb="146" eb="148">
      <t>ネンド</t>
    </rPh>
    <rPh sb="149" eb="151">
      <t>シュウリョウ</t>
    </rPh>
    <rPh sb="153" eb="154">
      <t>ゴ</t>
    </rPh>
    <rPh sb="156" eb="159">
      <t>テイスイジュン</t>
    </rPh>
    <rPh sb="169" eb="172">
      <t>ホンネンド</t>
    </rPh>
    <rPh sb="173" eb="175">
      <t>ジョウショウ</t>
    </rPh>
    <rPh sb="177" eb="179">
      <t>ルイジ</t>
    </rPh>
    <rPh sb="179" eb="181">
      <t>ダンタイ</t>
    </rPh>
    <rPh sb="183" eb="184">
      <t>サ</t>
    </rPh>
    <rPh sb="185" eb="187">
      <t>シュクショウ</t>
    </rPh>
    <rPh sb="193" eb="194">
      <t>リョウ</t>
    </rPh>
    <rPh sb="194" eb="196">
      <t>ヒリツ</t>
    </rPh>
    <rPh sb="242" eb="244">
      <t>ジャッカン</t>
    </rPh>
    <rPh sb="244" eb="246">
      <t>カイゼン</t>
    </rPh>
    <rPh sb="253" eb="254">
      <t>イ</t>
    </rPh>
    <phoneticPr fontId="4"/>
  </si>
  <si>
    <t>①経常収支比率⑤料金回収率
経常収支比率は、１００％を下回っており赤字が生じている。また、料金回収率も１００％を下回っており、給水に係る費用が給水収益以外でも賄われていると言える。両比率が１００％を下回った主な要因は、資産減耗費と減価償却費が増加したためである。
③流動比率
平成２６年度の新会計基準以降、増加傾向にあり類似団体を上回っていることから、短期的な債務に対する支払い能力が高いと言える。
④企業債残高対給水収益比率
給水収益が減少したため、前年度と比較し若干上昇しているものの、類似団体を下回っている。これは、設備投資の財源として企業債に依存することなく、内部留保資金とのバランスがとれていると言える。
⑥給水原価
前年度と比較し大幅に増加したため、類似団体を上回っている。これは、井戸の撤去や新配水場の償却が開始され、資産減耗費と減価償却費が増加したためである。
⑦施設利用率⑧有収率
施設利用率は、給水人口の減少に伴い、低水準が続いている状況下で、本年度は大口使用水量の減少が顕著であったため、比率が下降している。有収率は、類似団体を上回っているものの、漏水等の無効水量が増加しているため、年々下降傾向にある。</t>
    <rPh sb="1" eb="3">
      <t>ケイジョウ</t>
    </rPh>
    <rPh sb="3" eb="5">
      <t>シュウシ</t>
    </rPh>
    <rPh sb="5" eb="7">
      <t>ヒリツ</t>
    </rPh>
    <rPh sb="8" eb="10">
      <t>リョウキン</t>
    </rPh>
    <rPh sb="10" eb="12">
      <t>カイシュウ</t>
    </rPh>
    <rPh sb="12" eb="13">
      <t>リツ</t>
    </rPh>
    <rPh sb="14" eb="16">
      <t>ケイジョウ</t>
    </rPh>
    <rPh sb="16" eb="18">
      <t>シュウシ</t>
    </rPh>
    <rPh sb="18" eb="20">
      <t>ヒリツ</t>
    </rPh>
    <rPh sb="27" eb="29">
      <t>シタマワ</t>
    </rPh>
    <rPh sb="33" eb="35">
      <t>アカジ</t>
    </rPh>
    <rPh sb="36" eb="37">
      <t>ショウ</t>
    </rPh>
    <rPh sb="45" eb="47">
      <t>リョウキン</t>
    </rPh>
    <rPh sb="47" eb="49">
      <t>カイシュウ</t>
    </rPh>
    <rPh sb="49" eb="50">
      <t>リツ</t>
    </rPh>
    <rPh sb="56" eb="58">
      <t>シタマワ</t>
    </rPh>
    <rPh sb="63" eb="65">
      <t>キュウスイ</t>
    </rPh>
    <rPh sb="66" eb="67">
      <t>カカ</t>
    </rPh>
    <rPh sb="68" eb="70">
      <t>ヒヨウ</t>
    </rPh>
    <rPh sb="71" eb="73">
      <t>キュウスイ</t>
    </rPh>
    <rPh sb="73" eb="75">
      <t>シュウエキ</t>
    </rPh>
    <rPh sb="75" eb="77">
      <t>イガイ</t>
    </rPh>
    <rPh sb="79" eb="80">
      <t>マカナ</t>
    </rPh>
    <rPh sb="86" eb="87">
      <t>イ</t>
    </rPh>
    <rPh sb="90" eb="91">
      <t>リョウ</t>
    </rPh>
    <rPh sb="91" eb="93">
      <t>ヒリツ</t>
    </rPh>
    <rPh sb="99" eb="101">
      <t>シタマワ</t>
    </rPh>
    <rPh sb="115" eb="117">
      <t>ゲンカ</t>
    </rPh>
    <rPh sb="117" eb="119">
      <t>ショウキャク</t>
    </rPh>
    <rPh sb="119" eb="120">
      <t>ヒ</t>
    </rPh>
    <rPh sb="133" eb="135">
      <t>リュウドウ</t>
    </rPh>
    <rPh sb="135" eb="137">
      <t>ヒリツ</t>
    </rPh>
    <rPh sb="138" eb="140">
      <t>ヘイセイ</t>
    </rPh>
    <rPh sb="142" eb="143">
      <t>ネン</t>
    </rPh>
    <rPh sb="143" eb="144">
      <t>ド</t>
    </rPh>
    <rPh sb="145" eb="146">
      <t>シン</t>
    </rPh>
    <rPh sb="146" eb="148">
      <t>カイケイ</t>
    </rPh>
    <rPh sb="148" eb="150">
      <t>キジュン</t>
    </rPh>
    <rPh sb="150" eb="152">
      <t>イコウ</t>
    </rPh>
    <rPh sb="153" eb="155">
      <t>ゾウカ</t>
    </rPh>
    <rPh sb="155" eb="157">
      <t>ケイコウ</t>
    </rPh>
    <rPh sb="160" eb="162">
      <t>ルイジ</t>
    </rPh>
    <rPh sb="162" eb="164">
      <t>ダンタイ</t>
    </rPh>
    <rPh sb="165" eb="167">
      <t>ウワマワ</t>
    </rPh>
    <rPh sb="176" eb="179">
      <t>タンキテキ</t>
    </rPh>
    <rPh sb="180" eb="182">
      <t>サイム</t>
    </rPh>
    <rPh sb="183" eb="184">
      <t>タイ</t>
    </rPh>
    <rPh sb="186" eb="188">
      <t>シハラ</t>
    </rPh>
    <rPh sb="189" eb="191">
      <t>ノウリョク</t>
    </rPh>
    <rPh sb="192" eb="193">
      <t>タカ</t>
    </rPh>
    <rPh sb="195" eb="196">
      <t>イ</t>
    </rPh>
    <rPh sb="201" eb="203">
      <t>キギョウ</t>
    </rPh>
    <rPh sb="203" eb="204">
      <t>サイ</t>
    </rPh>
    <rPh sb="204" eb="206">
      <t>ザンダカ</t>
    </rPh>
    <rPh sb="206" eb="207">
      <t>タイ</t>
    </rPh>
    <rPh sb="207" eb="209">
      <t>キュウスイ</t>
    </rPh>
    <rPh sb="209" eb="211">
      <t>シュウエキ</t>
    </rPh>
    <rPh sb="211" eb="213">
      <t>ヒリツ</t>
    </rPh>
    <rPh sb="214" eb="216">
      <t>キュウスイ</t>
    </rPh>
    <rPh sb="216" eb="218">
      <t>シュウエキ</t>
    </rPh>
    <rPh sb="219" eb="221">
      <t>ゲンショウ</t>
    </rPh>
    <rPh sb="226" eb="229">
      <t>ゼンネンド</t>
    </rPh>
    <rPh sb="230" eb="232">
      <t>ヒカク</t>
    </rPh>
    <rPh sb="233" eb="235">
      <t>ジャッカン</t>
    </rPh>
    <rPh sb="235" eb="237">
      <t>ジョウショウ</t>
    </rPh>
    <rPh sb="245" eb="247">
      <t>ルイジ</t>
    </rPh>
    <rPh sb="247" eb="249">
      <t>ダンタイ</t>
    </rPh>
    <rPh sb="250" eb="252">
      <t>シタマワ</t>
    </rPh>
    <rPh sb="261" eb="263">
      <t>セツビ</t>
    </rPh>
    <rPh sb="263" eb="265">
      <t>トウシ</t>
    </rPh>
    <rPh sb="266" eb="268">
      <t>ザイゲン</t>
    </rPh>
    <rPh sb="271" eb="273">
      <t>キギョウ</t>
    </rPh>
    <rPh sb="273" eb="274">
      <t>サイ</t>
    </rPh>
    <rPh sb="275" eb="277">
      <t>イゾン</t>
    </rPh>
    <rPh sb="284" eb="286">
      <t>ナイブ</t>
    </rPh>
    <rPh sb="286" eb="288">
      <t>リュウホ</t>
    </rPh>
    <rPh sb="288" eb="290">
      <t>シキン</t>
    </rPh>
    <rPh sb="303" eb="304">
      <t>イ</t>
    </rPh>
    <rPh sb="309" eb="311">
      <t>キュウスイ</t>
    </rPh>
    <rPh sb="311" eb="313">
      <t>ゲンカ</t>
    </rPh>
    <rPh sb="314" eb="317">
      <t>ゼンネンド</t>
    </rPh>
    <rPh sb="318" eb="320">
      <t>ヒカク</t>
    </rPh>
    <rPh sb="321" eb="323">
      <t>オオハバ</t>
    </rPh>
    <rPh sb="324" eb="326">
      <t>ゾウカ</t>
    </rPh>
    <rPh sb="331" eb="333">
      <t>ルイジ</t>
    </rPh>
    <rPh sb="333" eb="335">
      <t>ダンタイ</t>
    </rPh>
    <rPh sb="336" eb="338">
      <t>ウワマワ</t>
    </rPh>
    <rPh sb="347" eb="349">
      <t>イド</t>
    </rPh>
    <rPh sb="350" eb="352">
      <t>テッキョ</t>
    </rPh>
    <rPh sb="353" eb="354">
      <t>シン</t>
    </rPh>
    <rPh sb="354" eb="356">
      <t>ハイスイ</t>
    </rPh>
    <rPh sb="356" eb="357">
      <t>ジョウ</t>
    </rPh>
    <rPh sb="358" eb="360">
      <t>ショウキャク</t>
    </rPh>
    <rPh sb="361" eb="363">
      <t>カイシ</t>
    </rPh>
    <rPh sb="366" eb="368">
      <t>シサン</t>
    </rPh>
    <rPh sb="368" eb="370">
      <t>ゲンモウ</t>
    </rPh>
    <rPh sb="370" eb="371">
      <t>ヒ</t>
    </rPh>
    <rPh sb="372" eb="374">
      <t>ゲンカ</t>
    </rPh>
    <rPh sb="374" eb="376">
      <t>ショウキャク</t>
    </rPh>
    <rPh sb="376" eb="377">
      <t>ヒ</t>
    </rPh>
    <rPh sb="378" eb="380">
      <t>ゾウカ</t>
    </rPh>
    <rPh sb="390" eb="392">
      <t>シセツ</t>
    </rPh>
    <rPh sb="392" eb="395">
      <t>リヨウリツ</t>
    </rPh>
    <rPh sb="396" eb="398">
      <t>ユウシュウ</t>
    </rPh>
    <rPh sb="398" eb="399">
      <t>リツ</t>
    </rPh>
    <rPh sb="400" eb="402">
      <t>シセツ</t>
    </rPh>
    <rPh sb="402" eb="405">
      <t>リヨウリツ</t>
    </rPh>
    <rPh sb="415" eb="416">
      <t>トモナ</t>
    </rPh>
    <rPh sb="422" eb="423">
      <t>ツヅ</t>
    </rPh>
    <rPh sb="427" eb="429">
      <t>ジョウキョウ</t>
    </rPh>
    <rPh sb="429" eb="430">
      <t>カ</t>
    </rPh>
    <rPh sb="432" eb="435">
      <t>ホンネンド</t>
    </rPh>
    <rPh sb="436" eb="438">
      <t>オオグチ</t>
    </rPh>
    <rPh sb="438" eb="440">
      <t>シヨウ</t>
    </rPh>
    <rPh sb="440" eb="442">
      <t>スイリョウ</t>
    </rPh>
    <rPh sb="443" eb="445">
      <t>ゲンショウ</t>
    </rPh>
    <rPh sb="446" eb="448">
      <t>ケンチョ</t>
    </rPh>
    <rPh sb="455" eb="457">
      <t>ヒリツ</t>
    </rPh>
    <rPh sb="458" eb="460">
      <t>カコウ</t>
    </rPh>
    <rPh sb="465" eb="467">
      <t>ユウシュウ</t>
    </rPh>
    <rPh sb="467" eb="468">
      <t>リツ</t>
    </rPh>
    <rPh sb="470" eb="472">
      <t>ルイジ</t>
    </rPh>
    <rPh sb="472" eb="474">
      <t>ダンタイ</t>
    </rPh>
    <rPh sb="475" eb="477">
      <t>ウワマワ</t>
    </rPh>
    <rPh sb="503" eb="505">
      <t>ネンネン</t>
    </rPh>
    <rPh sb="505" eb="507">
      <t>カコウ</t>
    </rPh>
    <rPh sb="507" eb="509">
      <t>ケイコウ</t>
    </rPh>
    <phoneticPr fontId="4"/>
  </si>
  <si>
    <t>本年度は、給水収益の減少、資産減耗費・減価償却費の増加が影響し、経常収支比率や料金回収率が１００％を下回る等、経営の健全性・効率性としては、決して良好とは言い難い。これらの改善に向けて、大口の使用水量の動向を注視するとともに、適切な施設の維持管理を行い、経費節減に努めていく必要がある。
また、来年度は有収率の改善に向けて、引き続きアセットマネジメント計画に基づいた老朽管の更新及び耐震化の促進に努めるほか、漏水調査委託料を増額し、本格的に漏水調査を実施していく。
今後も、当町の水道ビジョンに掲げる基本理念である「より安全・安心で　しあわせを守る　みんなの水道水」を目標に、安全な水道水と安定供給の確保のため、より一層の経営基盤の強化を図っていく。</t>
    <rPh sb="86" eb="88">
      <t>カイゼン</t>
    </rPh>
    <rPh sb="89" eb="90">
      <t>ム</t>
    </rPh>
    <rPh sb="93" eb="95">
      <t>オオグチ</t>
    </rPh>
    <rPh sb="96" eb="98">
      <t>シヨウ</t>
    </rPh>
    <rPh sb="98" eb="100">
      <t>スイリョウ</t>
    </rPh>
    <rPh sb="124" eb="125">
      <t>オコナ</t>
    </rPh>
    <rPh sb="129" eb="131">
      <t>セツゲン</t>
    </rPh>
    <rPh sb="147" eb="150">
      <t>ライネンド</t>
    </rPh>
    <rPh sb="151" eb="153">
      <t>ユウシュウ</t>
    </rPh>
    <rPh sb="153" eb="154">
      <t>リツ</t>
    </rPh>
    <rPh sb="155" eb="157">
      <t>カイゼン</t>
    </rPh>
    <rPh sb="158" eb="159">
      <t>ム</t>
    </rPh>
    <rPh sb="162" eb="163">
      <t>ヒ</t>
    </rPh>
    <rPh sb="164" eb="165">
      <t>ツヅ</t>
    </rPh>
    <rPh sb="176" eb="178">
      <t>ケイカク</t>
    </rPh>
    <rPh sb="179" eb="180">
      <t>モト</t>
    </rPh>
    <rPh sb="183" eb="185">
      <t>ロウキュウ</t>
    </rPh>
    <rPh sb="185" eb="186">
      <t>カン</t>
    </rPh>
    <rPh sb="187" eb="189">
      <t>コウシン</t>
    </rPh>
    <rPh sb="189" eb="190">
      <t>オヨ</t>
    </rPh>
    <rPh sb="191" eb="194">
      <t>タイシンカ</t>
    </rPh>
    <rPh sb="195" eb="197">
      <t>ソクシン</t>
    </rPh>
    <rPh sb="198" eb="199">
      <t>ツト</t>
    </rPh>
    <rPh sb="233" eb="23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</si>
</sst>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1.86</c:v>
                </c:pt>
                <c:pt idx="1">
                  <c:v>1.64</c:v>
                </c:pt>
                <c:pt idx="2">
                  <c:v>1.72</c:v>
                </c:pt>
                <c:pt idx="3">
                  <c:v>0.35</c:v>
                </c:pt>
                <c:pt idx="4">
                  <c:v>0.48</c:v>
                </c:pt>
              </c:numCache>
            </c:numRef>
          </c:val>
        </c:ser>
        <c:dLbls>
          <c:showLegendKey val="0"/>
          <c:showVal val="0"/>
          <c:showCatName val="0"/>
          <c:showSerName val="0"/>
          <c:showPercent val="0"/>
          <c:showBubbleSize val="0"/>
        </c:dLbls>
        <c:gapWidth val="150"/>
        <c:axId val="177650648"/>
        <c:axId val="17765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77650648"/>
        <c:axId val="177651032"/>
      </c:lineChart>
      <c:dateAx>
        <c:axId val="177650648"/>
        <c:scaling>
          <c:orientation val="minMax"/>
        </c:scaling>
        <c:delete val="1"/>
        <c:axPos val="b"/>
        <c:numFmt formatCode="ge" sourceLinked="1"/>
        <c:majorTickMark val="none"/>
        <c:minorTickMark val="none"/>
        <c:tickLblPos val="none"/>
        <c:crossAx val="177651032"/>
        <c:crosses val="autoZero"/>
        <c:auto val="1"/>
        <c:lblOffset val="100"/>
        <c:baseTimeUnit val="years"/>
      </c:dateAx>
      <c:valAx>
        <c:axId val="1776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5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50.88</c:v>
                </c:pt>
                <c:pt idx="1">
                  <c:v>48.99</c:v>
                </c:pt>
                <c:pt idx="2">
                  <c:v>50.45</c:v>
                </c:pt>
                <c:pt idx="3">
                  <c:v>51.56</c:v>
                </c:pt>
                <c:pt idx="4">
                  <c:v>49.86</c:v>
                </c:pt>
              </c:numCache>
            </c:numRef>
          </c:val>
        </c:ser>
        <c:dLbls>
          <c:showLegendKey val="0"/>
          <c:showVal val="0"/>
          <c:showCatName val="0"/>
          <c:showSerName val="0"/>
          <c:showPercent val="0"/>
          <c:showBubbleSize val="0"/>
        </c:dLbls>
        <c:gapWidth val="150"/>
        <c:axId val="178248448"/>
        <c:axId val="17824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78248448"/>
        <c:axId val="178248840"/>
      </c:lineChart>
      <c:dateAx>
        <c:axId val="178248448"/>
        <c:scaling>
          <c:orientation val="minMax"/>
        </c:scaling>
        <c:delete val="1"/>
        <c:axPos val="b"/>
        <c:numFmt formatCode="ge" sourceLinked="1"/>
        <c:majorTickMark val="none"/>
        <c:minorTickMark val="none"/>
        <c:tickLblPos val="none"/>
        <c:crossAx val="178248840"/>
        <c:crosses val="autoZero"/>
        <c:auto val="1"/>
        <c:lblOffset val="100"/>
        <c:baseTimeUnit val="years"/>
      </c:dateAx>
      <c:valAx>
        <c:axId val="17824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91.73</c:v>
                </c:pt>
                <c:pt idx="1">
                  <c:v>91.29</c:v>
                </c:pt>
                <c:pt idx="2">
                  <c:v>90.19</c:v>
                </c:pt>
                <c:pt idx="3">
                  <c:v>89.8</c:v>
                </c:pt>
                <c:pt idx="4">
                  <c:v>87.69</c:v>
                </c:pt>
              </c:numCache>
            </c:numRef>
          </c:val>
        </c:ser>
        <c:dLbls>
          <c:showLegendKey val="0"/>
          <c:showVal val="0"/>
          <c:showCatName val="0"/>
          <c:showSerName val="0"/>
          <c:showPercent val="0"/>
          <c:showBubbleSize val="0"/>
        </c:dLbls>
        <c:gapWidth val="150"/>
        <c:axId val="178203864"/>
        <c:axId val="1782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78203864"/>
        <c:axId val="178204256"/>
      </c:lineChart>
      <c:dateAx>
        <c:axId val="178203864"/>
        <c:scaling>
          <c:orientation val="minMax"/>
        </c:scaling>
        <c:delete val="1"/>
        <c:axPos val="b"/>
        <c:numFmt formatCode="ge" sourceLinked="1"/>
        <c:majorTickMark val="none"/>
        <c:minorTickMark val="none"/>
        <c:tickLblPos val="none"/>
        <c:crossAx val="178204256"/>
        <c:crosses val="autoZero"/>
        <c:auto val="1"/>
        <c:lblOffset val="100"/>
        <c:baseTimeUnit val="years"/>
      </c:dateAx>
      <c:valAx>
        <c:axId val="1782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0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112.41</c:v>
                </c:pt>
                <c:pt idx="1">
                  <c:v>108.3</c:v>
                </c:pt>
                <c:pt idx="2">
                  <c:v>110.03</c:v>
                </c:pt>
                <c:pt idx="3">
                  <c:v>112.24</c:v>
                </c:pt>
                <c:pt idx="4">
                  <c:v>98.94</c:v>
                </c:pt>
              </c:numCache>
            </c:numRef>
          </c:val>
        </c:ser>
        <c:dLbls>
          <c:showLegendKey val="0"/>
          <c:showVal val="0"/>
          <c:showCatName val="0"/>
          <c:showSerName val="0"/>
          <c:showPercent val="0"/>
          <c:showBubbleSize val="0"/>
        </c:dLbls>
        <c:gapWidth val="150"/>
        <c:axId val="178216232"/>
        <c:axId val="1777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78216232"/>
        <c:axId val="177761472"/>
      </c:lineChart>
      <c:dateAx>
        <c:axId val="178216232"/>
        <c:scaling>
          <c:orientation val="minMax"/>
        </c:scaling>
        <c:delete val="1"/>
        <c:axPos val="b"/>
        <c:numFmt formatCode="ge" sourceLinked="1"/>
        <c:majorTickMark val="none"/>
        <c:minorTickMark val="none"/>
        <c:tickLblPos val="none"/>
        <c:crossAx val="177761472"/>
        <c:crosses val="autoZero"/>
        <c:auto val="1"/>
        <c:lblOffset val="100"/>
        <c:baseTimeUnit val="years"/>
      </c:dateAx>
      <c:valAx>
        <c:axId val="17776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1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36.81</c:v>
                </c:pt>
                <c:pt idx="1">
                  <c:v>38.08</c:v>
                </c:pt>
                <c:pt idx="2">
                  <c:v>40.78</c:v>
                </c:pt>
                <c:pt idx="3">
                  <c:v>39.96</c:v>
                </c:pt>
                <c:pt idx="4">
                  <c:v>41.37</c:v>
                </c:pt>
              </c:numCache>
            </c:numRef>
          </c:val>
        </c:ser>
        <c:dLbls>
          <c:showLegendKey val="0"/>
          <c:showVal val="0"/>
          <c:showCatName val="0"/>
          <c:showSerName val="0"/>
          <c:showPercent val="0"/>
          <c:showBubbleSize val="0"/>
        </c:dLbls>
        <c:gapWidth val="150"/>
        <c:axId val="177711272"/>
        <c:axId val="17781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7711272"/>
        <c:axId val="177814384"/>
      </c:lineChart>
      <c:dateAx>
        <c:axId val="177711272"/>
        <c:scaling>
          <c:orientation val="minMax"/>
        </c:scaling>
        <c:delete val="1"/>
        <c:axPos val="b"/>
        <c:numFmt formatCode="ge" sourceLinked="1"/>
        <c:majorTickMark val="none"/>
        <c:minorTickMark val="none"/>
        <c:tickLblPos val="none"/>
        <c:crossAx val="177814384"/>
        <c:crosses val="autoZero"/>
        <c:auto val="1"/>
        <c:lblOffset val="100"/>
        <c:baseTimeUnit val="years"/>
      </c:dateAx>
      <c:valAx>
        <c:axId val="17781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1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8.61</c:v>
                </c:pt>
                <c:pt idx="1">
                  <c:v>9.1300000000000008</c:v>
                </c:pt>
                <c:pt idx="2">
                  <c:v>9.49</c:v>
                </c:pt>
                <c:pt idx="3">
                  <c:v>10.58</c:v>
                </c:pt>
                <c:pt idx="4">
                  <c:v>10.06</c:v>
                </c:pt>
              </c:numCache>
            </c:numRef>
          </c:val>
        </c:ser>
        <c:dLbls>
          <c:showLegendKey val="0"/>
          <c:showVal val="0"/>
          <c:showCatName val="0"/>
          <c:showSerName val="0"/>
          <c:showPercent val="0"/>
          <c:showBubbleSize val="0"/>
        </c:dLbls>
        <c:gapWidth val="150"/>
        <c:axId val="177846736"/>
        <c:axId val="11077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7846736"/>
        <c:axId val="110778488"/>
      </c:lineChart>
      <c:dateAx>
        <c:axId val="177846736"/>
        <c:scaling>
          <c:orientation val="minMax"/>
        </c:scaling>
        <c:delete val="1"/>
        <c:axPos val="b"/>
        <c:numFmt formatCode="ge" sourceLinked="1"/>
        <c:majorTickMark val="none"/>
        <c:minorTickMark val="none"/>
        <c:tickLblPos val="none"/>
        <c:crossAx val="110778488"/>
        <c:crosses val="autoZero"/>
        <c:auto val="1"/>
        <c:lblOffset val="100"/>
        <c:baseTimeUnit val="years"/>
      </c:dateAx>
      <c:valAx>
        <c:axId val="1107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4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876288"/>
        <c:axId val="1778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77876288"/>
        <c:axId val="177876680"/>
      </c:lineChart>
      <c:dateAx>
        <c:axId val="177876288"/>
        <c:scaling>
          <c:orientation val="minMax"/>
        </c:scaling>
        <c:delete val="1"/>
        <c:axPos val="b"/>
        <c:numFmt formatCode="ge" sourceLinked="1"/>
        <c:majorTickMark val="none"/>
        <c:minorTickMark val="none"/>
        <c:tickLblPos val="none"/>
        <c:crossAx val="177876680"/>
        <c:crosses val="autoZero"/>
        <c:auto val="1"/>
        <c:lblOffset val="100"/>
        <c:baseTimeUnit val="years"/>
      </c:dateAx>
      <c:valAx>
        <c:axId val="17787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8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3800.69</c:v>
                </c:pt>
                <c:pt idx="1">
                  <c:v>4840.41</c:v>
                </c:pt>
                <c:pt idx="2">
                  <c:v>318.93</c:v>
                </c:pt>
                <c:pt idx="3">
                  <c:v>847.39</c:v>
                </c:pt>
                <c:pt idx="4">
                  <c:v>983.22</c:v>
                </c:pt>
              </c:numCache>
            </c:numRef>
          </c:val>
        </c:ser>
        <c:dLbls>
          <c:showLegendKey val="0"/>
          <c:showVal val="0"/>
          <c:showCatName val="0"/>
          <c:showSerName val="0"/>
          <c:showPercent val="0"/>
          <c:showBubbleSize val="0"/>
        </c:dLbls>
        <c:gapWidth val="150"/>
        <c:axId val="177878248"/>
        <c:axId val="17787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77878248"/>
        <c:axId val="177878640"/>
      </c:lineChart>
      <c:dateAx>
        <c:axId val="177878248"/>
        <c:scaling>
          <c:orientation val="minMax"/>
        </c:scaling>
        <c:delete val="1"/>
        <c:axPos val="b"/>
        <c:numFmt formatCode="ge" sourceLinked="1"/>
        <c:majorTickMark val="none"/>
        <c:minorTickMark val="none"/>
        <c:tickLblPos val="none"/>
        <c:crossAx val="177878640"/>
        <c:crosses val="autoZero"/>
        <c:auto val="1"/>
        <c:lblOffset val="100"/>
        <c:baseTimeUnit val="years"/>
      </c:dateAx>
      <c:valAx>
        <c:axId val="17787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87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280.08999999999997</c:v>
                </c:pt>
                <c:pt idx="1">
                  <c:v>294.08</c:v>
                </c:pt>
                <c:pt idx="2">
                  <c:v>278.83</c:v>
                </c:pt>
                <c:pt idx="3">
                  <c:v>254.82</c:v>
                </c:pt>
                <c:pt idx="4">
                  <c:v>263.12</c:v>
                </c:pt>
              </c:numCache>
            </c:numRef>
          </c:val>
        </c:ser>
        <c:dLbls>
          <c:showLegendKey val="0"/>
          <c:showVal val="0"/>
          <c:showCatName val="0"/>
          <c:showSerName val="0"/>
          <c:showPercent val="0"/>
          <c:showBubbleSize val="0"/>
        </c:dLbls>
        <c:gapWidth val="150"/>
        <c:axId val="178245704"/>
        <c:axId val="17824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78245704"/>
        <c:axId val="178246096"/>
      </c:lineChart>
      <c:dateAx>
        <c:axId val="178245704"/>
        <c:scaling>
          <c:orientation val="minMax"/>
        </c:scaling>
        <c:delete val="1"/>
        <c:axPos val="b"/>
        <c:numFmt formatCode="ge" sourceLinked="1"/>
        <c:majorTickMark val="none"/>
        <c:minorTickMark val="none"/>
        <c:tickLblPos val="none"/>
        <c:crossAx val="178246096"/>
        <c:crosses val="autoZero"/>
        <c:auto val="1"/>
        <c:lblOffset val="100"/>
        <c:baseTimeUnit val="years"/>
      </c:dateAx>
      <c:valAx>
        <c:axId val="17824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111.64</c:v>
                </c:pt>
                <c:pt idx="1">
                  <c:v>106.34</c:v>
                </c:pt>
                <c:pt idx="2">
                  <c:v>108.75</c:v>
                </c:pt>
                <c:pt idx="3">
                  <c:v>110.25</c:v>
                </c:pt>
                <c:pt idx="4">
                  <c:v>97.62</c:v>
                </c:pt>
              </c:numCache>
            </c:numRef>
          </c:val>
        </c:ser>
        <c:dLbls>
          <c:showLegendKey val="0"/>
          <c:showVal val="0"/>
          <c:showCatName val="0"/>
          <c:showSerName val="0"/>
          <c:showPercent val="0"/>
          <c:showBubbleSize val="0"/>
        </c:dLbls>
        <c:gapWidth val="150"/>
        <c:axId val="110778096"/>
        <c:axId val="11077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10778096"/>
        <c:axId val="110777704"/>
      </c:lineChart>
      <c:dateAx>
        <c:axId val="110778096"/>
        <c:scaling>
          <c:orientation val="minMax"/>
        </c:scaling>
        <c:delete val="1"/>
        <c:axPos val="b"/>
        <c:numFmt formatCode="ge" sourceLinked="1"/>
        <c:majorTickMark val="none"/>
        <c:minorTickMark val="none"/>
        <c:tickLblPos val="none"/>
        <c:crossAx val="110777704"/>
        <c:crosses val="autoZero"/>
        <c:auto val="1"/>
        <c:lblOffset val="100"/>
        <c:baseTimeUnit val="years"/>
      </c:dateAx>
      <c:valAx>
        <c:axId val="11077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7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158.44</c:v>
                </c:pt>
                <c:pt idx="1">
                  <c:v>163.58000000000001</c:v>
                </c:pt>
                <c:pt idx="2">
                  <c:v>163.66</c:v>
                </c:pt>
                <c:pt idx="3">
                  <c:v>163.30000000000001</c:v>
                </c:pt>
                <c:pt idx="4">
                  <c:v>181.48</c:v>
                </c:pt>
              </c:numCache>
            </c:numRef>
          </c:val>
        </c:ser>
        <c:dLbls>
          <c:showLegendKey val="0"/>
          <c:showVal val="0"/>
          <c:showCatName val="0"/>
          <c:showSerName val="0"/>
          <c:showPercent val="0"/>
          <c:showBubbleSize val="0"/>
        </c:dLbls>
        <c:gapWidth val="150"/>
        <c:axId val="177877856"/>
        <c:axId val="17824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77877856"/>
        <c:axId val="178247272"/>
      </c:lineChart>
      <c:dateAx>
        <c:axId val="177877856"/>
        <c:scaling>
          <c:orientation val="minMax"/>
        </c:scaling>
        <c:delete val="1"/>
        <c:axPos val="b"/>
        <c:numFmt formatCode="ge" sourceLinked="1"/>
        <c:majorTickMark val="none"/>
        <c:minorTickMark val="none"/>
        <c:tickLblPos val="none"/>
        <c:crossAx val="178247272"/>
        <c:crosses val="autoZero"/>
        <c:auto val="1"/>
        <c:lblOffset val="100"/>
        <c:baseTimeUnit val="years"/>
      </c:dateAx>
      <c:valAx>
        <c:axId val="17824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50" zoomScale="70" zoomScaleNormal="7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埼玉県　吉見町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19745</v>
      </c>
      <c r="AM8" s="71"/>
      <c r="AN8" s="71"/>
      <c r="AO8" s="71"/>
      <c r="AP8" s="71"/>
      <c r="AQ8" s="71"/>
      <c r="AR8" s="71"/>
      <c r="AS8" s="71"/>
      <c r="AT8" s="67">
        <f>データ!$S$6</f>
        <v>38.64</v>
      </c>
      <c r="AU8" s="68"/>
      <c r="AV8" s="68"/>
      <c r="AW8" s="68"/>
      <c r="AX8" s="68"/>
      <c r="AY8" s="68"/>
      <c r="AZ8" s="68"/>
      <c r="BA8" s="68"/>
      <c r="BB8" s="70">
        <f>データ!$T$6</f>
        <v>511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74.22</v>
      </c>
      <c r="J10" s="68"/>
      <c r="K10" s="68"/>
      <c r="L10" s="68"/>
      <c r="M10" s="68"/>
      <c r="N10" s="68"/>
      <c r="O10" s="69"/>
      <c r="P10" s="70">
        <f>データ!$P$6</f>
        <v>99.69</v>
      </c>
      <c r="Q10" s="70"/>
      <c r="R10" s="70"/>
      <c r="S10" s="70"/>
      <c r="T10" s="70"/>
      <c r="U10" s="70"/>
      <c r="V10" s="70"/>
      <c r="W10" s="71">
        <f>データ!$Q$6</f>
        <v>2322</v>
      </c>
      <c r="X10" s="71"/>
      <c r="Y10" s="71"/>
      <c r="Z10" s="71"/>
      <c r="AA10" s="71"/>
      <c r="AB10" s="71"/>
      <c r="AC10" s="71"/>
      <c r="AD10" s="2"/>
      <c r="AE10" s="2"/>
      <c r="AF10" s="2"/>
      <c r="AG10" s="2"/>
      <c r="AH10" s="5"/>
      <c r="AI10" s="5"/>
      <c r="AJ10" s="5"/>
      <c r="AK10" s="5"/>
      <c r="AL10" s="71">
        <f>データ!$U$6</f>
        <v>19572</v>
      </c>
      <c r="AM10" s="71"/>
      <c r="AN10" s="71"/>
      <c r="AO10" s="71"/>
      <c r="AP10" s="71"/>
      <c r="AQ10" s="71"/>
      <c r="AR10" s="71"/>
      <c r="AS10" s="71"/>
      <c r="AT10" s="67">
        <f>データ!$V$6</f>
        <v>38.64</v>
      </c>
      <c r="AU10" s="68"/>
      <c r="AV10" s="68"/>
      <c r="AW10" s="68"/>
      <c r="AX10" s="68"/>
      <c r="AY10" s="68"/>
      <c r="AZ10" s="68"/>
      <c r="BA10" s="68"/>
      <c r="BB10" s="70">
        <f>データ!$W$6</f>
        <v>506.52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113476</v>
      </c>
      <c r="D6" s="34">
        <f t="shared" si="3"/>
        <v>46</v>
      </c>
      <c r="E6" s="34">
        <f t="shared" si="3"/>
        <v>1</v>
      </c>
      <c r="F6" s="34">
        <f t="shared" si="3"/>
        <v>0</v>
      </c>
      <c r="G6" s="34">
        <f t="shared" si="3"/>
        <v>1</v>
      </c>
      <c r="H6" s="34" t="str">
        <f t="shared" si="3"/>
        <v>埼玉県　吉見町</v>
      </c>
      <c r="I6" s="34" t="str">
        <f t="shared" si="3"/>
        <v>法適用</v>
      </c>
      <c r="J6" s="34" t="str">
        <f t="shared" si="3"/>
        <v>水道事業</v>
      </c>
      <c r="K6" s="34" t="str">
        <f t="shared" si="3"/>
        <v>末端給水事業</v>
      </c>
      <c r="L6" s="34" t="str">
        <f t="shared" si="3"/>
        <v>A6</v>
      </c>
      <c r="M6" s="34">
        <f t="shared" si="3"/>
        <v>0</v>
      </c>
      <c r="N6" s="35" t="str">
        <f t="shared" si="3"/>
        <v>-</v>
      </c>
      <c r="O6" s="35">
        <f t="shared" si="3"/>
        <v>74.22</v>
      </c>
      <c r="P6" s="35">
        <f t="shared" si="3"/>
        <v>99.69</v>
      </c>
      <c r="Q6" s="35">
        <f t="shared" si="3"/>
        <v>2322</v>
      </c>
      <c r="R6" s="35">
        <f t="shared" si="3"/>
        <v>19745</v>
      </c>
      <c r="S6" s="35">
        <f t="shared" si="3"/>
        <v>38.64</v>
      </c>
      <c r="T6" s="35">
        <f t="shared" si="3"/>
        <v>511</v>
      </c>
      <c r="U6" s="35">
        <f t="shared" si="3"/>
        <v>19572</v>
      </c>
      <c r="V6" s="35">
        <f t="shared" si="3"/>
        <v>38.64</v>
      </c>
      <c r="W6" s="35">
        <f t="shared" si="3"/>
        <v>506.52</v>
      </c>
      <c r="X6" s="36">
        <f>IF(X7="",NA(),X7)</f>
        <v>112.41</v>
      </c>
      <c r="Y6" s="36">
        <f t="shared" ref="Y6:AG6" si="4">IF(Y7="",NA(),Y7)</f>
        <v>108.3</v>
      </c>
      <c r="Z6" s="36">
        <f t="shared" si="4"/>
        <v>110.03</v>
      </c>
      <c r="AA6" s="36">
        <f t="shared" si="4"/>
        <v>112.24</v>
      </c>
      <c r="AB6" s="36">
        <f t="shared" si="4"/>
        <v>98.94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3800.69</v>
      </c>
      <c r="AU6" s="36">
        <f t="shared" ref="AU6:BC6" si="6">IF(AU7="",NA(),AU7)</f>
        <v>4840.41</v>
      </c>
      <c r="AV6" s="36">
        <f t="shared" si="6"/>
        <v>318.93</v>
      </c>
      <c r="AW6" s="36">
        <f t="shared" si="6"/>
        <v>847.39</v>
      </c>
      <c r="AX6" s="36">
        <f t="shared" si="6"/>
        <v>983.22</v>
      </c>
      <c r="AY6" s="36">
        <f t="shared" si="6"/>
        <v>915.5</v>
      </c>
      <c r="AZ6" s="36">
        <f t="shared" si="6"/>
        <v>963.24</v>
      </c>
      <c r="BA6" s="36">
        <f t="shared" si="6"/>
        <v>381.53</v>
      </c>
      <c r="BB6" s="36">
        <f t="shared" si="6"/>
        <v>391.54</v>
      </c>
      <c r="BC6" s="36">
        <f t="shared" si="6"/>
        <v>384.34</v>
      </c>
      <c r="BD6" s="35" t="str">
        <f>IF(BD7="","",IF(BD7="-","【-】","【"&amp;SUBSTITUTE(TEXT(BD7,"#,##0.00"),"-","△")&amp;"】"))</f>
        <v>【262.87】</v>
      </c>
      <c r="BE6" s="36">
        <f>IF(BE7="",NA(),BE7)</f>
        <v>280.08999999999997</v>
      </c>
      <c r="BF6" s="36">
        <f t="shared" ref="BF6:BN6" si="7">IF(BF7="",NA(),BF7)</f>
        <v>294.08</v>
      </c>
      <c r="BG6" s="36">
        <f t="shared" si="7"/>
        <v>278.83</v>
      </c>
      <c r="BH6" s="36">
        <f t="shared" si="7"/>
        <v>254.82</v>
      </c>
      <c r="BI6" s="36">
        <f t="shared" si="7"/>
        <v>263.12</v>
      </c>
      <c r="BJ6" s="36">
        <f t="shared" si="7"/>
        <v>404.78</v>
      </c>
      <c r="BK6" s="36">
        <f t="shared" si="7"/>
        <v>400.38</v>
      </c>
      <c r="BL6" s="36">
        <f t="shared" si="7"/>
        <v>393.27</v>
      </c>
      <c r="BM6" s="36">
        <f t="shared" si="7"/>
        <v>386.97</v>
      </c>
      <c r="BN6" s="36">
        <f t="shared" si="7"/>
        <v>380.58</v>
      </c>
      <c r="BO6" s="35" t="str">
        <f>IF(BO7="","",IF(BO7="-","【-】","【"&amp;SUBSTITUTE(TEXT(BO7,"#,##0.00"),"-","△")&amp;"】"))</f>
        <v>【270.87】</v>
      </c>
      <c r="BP6" s="36">
        <f>IF(BP7="",NA(),BP7)</f>
        <v>111.64</v>
      </c>
      <c r="BQ6" s="36">
        <f t="shared" ref="BQ6:BY6" si="8">IF(BQ7="",NA(),BQ7)</f>
        <v>106.34</v>
      </c>
      <c r="BR6" s="36">
        <f t="shared" si="8"/>
        <v>108.75</v>
      </c>
      <c r="BS6" s="36">
        <f t="shared" si="8"/>
        <v>110.25</v>
      </c>
      <c r="BT6" s="36">
        <f t="shared" si="8"/>
        <v>97.62</v>
      </c>
      <c r="BU6" s="36">
        <f t="shared" si="8"/>
        <v>98.07</v>
      </c>
      <c r="BV6" s="36">
        <f t="shared" si="8"/>
        <v>96.56</v>
      </c>
      <c r="BW6" s="36">
        <f t="shared" si="8"/>
        <v>100.47</v>
      </c>
      <c r="BX6" s="36">
        <f t="shared" si="8"/>
        <v>101.72</v>
      </c>
      <c r="BY6" s="36">
        <f t="shared" si="8"/>
        <v>102.38</v>
      </c>
      <c r="BZ6" s="35" t="str">
        <f>IF(BZ7="","",IF(BZ7="-","【-】","【"&amp;SUBSTITUTE(TEXT(BZ7,"#,##0.00"),"-","△")&amp;"】"))</f>
        <v>【105.59】</v>
      </c>
      <c r="CA6" s="36">
        <f>IF(CA7="",NA(),CA7)</f>
        <v>158.44</v>
      </c>
      <c r="CB6" s="36">
        <f t="shared" ref="CB6:CJ6" si="9">IF(CB7="",NA(),CB7)</f>
        <v>163.58000000000001</v>
      </c>
      <c r="CC6" s="36">
        <f t="shared" si="9"/>
        <v>163.66</v>
      </c>
      <c r="CD6" s="36">
        <f t="shared" si="9"/>
        <v>163.30000000000001</v>
      </c>
      <c r="CE6" s="36">
        <f t="shared" si="9"/>
        <v>181.48</v>
      </c>
      <c r="CF6" s="36">
        <f t="shared" si="9"/>
        <v>172.26</v>
      </c>
      <c r="CG6" s="36">
        <f t="shared" si="9"/>
        <v>177.14</v>
      </c>
      <c r="CH6" s="36">
        <f t="shared" si="9"/>
        <v>169.82</v>
      </c>
      <c r="CI6" s="36">
        <f t="shared" si="9"/>
        <v>168.2</v>
      </c>
      <c r="CJ6" s="36">
        <f t="shared" si="9"/>
        <v>168.67</v>
      </c>
      <c r="CK6" s="35" t="str">
        <f>IF(CK7="","",IF(CK7="-","【-】","【"&amp;SUBSTITUTE(TEXT(CK7,"#,##0.00"),"-","△")&amp;"】"))</f>
        <v>【163.27】</v>
      </c>
      <c r="CL6" s="36">
        <f>IF(CL7="",NA(),CL7)</f>
        <v>50.88</v>
      </c>
      <c r="CM6" s="36">
        <f t="shared" ref="CM6:CU6" si="10">IF(CM7="",NA(),CM7)</f>
        <v>48.99</v>
      </c>
      <c r="CN6" s="36">
        <f t="shared" si="10"/>
        <v>50.45</v>
      </c>
      <c r="CO6" s="36">
        <f t="shared" si="10"/>
        <v>51.56</v>
      </c>
      <c r="CP6" s="36">
        <f t="shared" si="10"/>
        <v>49.86</v>
      </c>
      <c r="CQ6" s="36">
        <f t="shared" si="10"/>
        <v>55.68</v>
      </c>
      <c r="CR6" s="36">
        <f t="shared" si="10"/>
        <v>55.64</v>
      </c>
      <c r="CS6" s="36">
        <f t="shared" si="10"/>
        <v>55.13</v>
      </c>
      <c r="CT6" s="36">
        <f t="shared" si="10"/>
        <v>54.77</v>
      </c>
      <c r="CU6" s="36">
        <f t="shared" si="10"/>
        <v>54.92</v>
      </c>
      <c r="CV6" s="35" t="str">
        <f>IF(CV7="","",IF(CV7="-","【-】","【"&amp;SUBSTITUTE(TEXT(CV7,"#,##0.00"),"-","△")&amp;"】"))</f>
        <v>【59.94】</v>
      </c>
      <c r="CW6" s="36">
        <f>IF(CW7="",NA(),CW7)</f>
        <v>91.73</v>
      </c>
      <c r="CX6" s="36">
        <f t="shared" ref="CX6:DF6" si="11">IF(CX7="",NA(),CX7)</f>
        <v>91.29</v>
      </c>
      <c r="CY6" s="36">
        <f t="shared" si="11"/>
        <v>90.19</v>
      </c>
      <c r="CZ6" s="36">
        <f t="shared" si="11"/>
        <v>89.8</v>
      </c>
      <c r="DA6" s="36">
        <f t="shared" si="11"/>
        <v>87.69</v>
      </c>
      <c r="DB6" s="36">
        <f t="shared" si="11"/>
        <v>83.18</v>
      </c>
      <c r="DC6" s="36">
        <f t="shared" si="11"/>
        <v>83.09</v>
      </c>
      <c r="DD6" s="36">
        <f t="shared" si="11"/>
        <v>83</v>
      </c>
      <c r="DE6" s="36">
        <f t="shared" si="11"/>
        <v>82.89</v>
      </c>
      <c r="DF6" s="36">
        <f t="shared" si="11"/>
        <v>82.66</v>
      </c>
      <c r="DG6" s="35" t="str">
        <f>IF(DG7="","",IF(DG7="-","【-】","【"&amp;SUBSTITUTE(TEXT(DG7,"#,##0.00"),"-","△")&amp;"】"))</f>
        <v>【90.22】</v>
      </c>
      <c r="DH6" s="36">
        <f>IF(DH7="",NA(),DH7)</f>
        <v>36.81</v>
      </c>
      <c r="DI6" s="36">
        <f t="shared" ref="DI6:DQ6" si="12">IF(DI7="",NA(),DI7)</f>
        <v>38.08</v>
      </c>
      <c r="DJ6" s="36">
        <f t="shared" si="12"/>
        <v>40.78</v>
      </c>
      <c r="DK6" s="36">
        <f t="shared" si="12"/>
        <v>39.96</v>
      </c>
      <c r="DL6" s="36">
        <f t="shared" si="12"/>
        <v>41.37</v>
      </c>
      <c r="DM6" s="36">
        <f t="shared" si="12"/>
        <v>38.07</v>
      </c>
      <c r="DN6" s="36">
        <f t="shared" si="12"/>
        <v>39.06</v>
      </c>
      <c r="DO6" s="36">
        <f t="shared" si="12"/>
        <v>46.66</v>
      </c>
      <c r="DP6" s="36">
        <f t="shared" si="12"/>
        <v>47.46</v>
      </c>
      <c r="DQ6" s="36">
        <f t="shared" si="12"/>
        <v>48.49</v>
      </c>
      <c r="DR6" s="35" t="str">
        <f>IF(DR7="","",IF(DR7="-","【-】","【"&amp;SUBSTITUTE(TEXT(DR7,"#,##0.00"),"-","△")&amp;"】"))</f>
        <v>【47.91】</v>
      </c>
      <c r="DS6" s="36">
        <f>IF(DS7="",NA(),DS7)</f>
        <v>8.61</v>
      </c>
      <c r="DT6" s="36">
        <f t="shared" ref="DT6:EB6" si="13">IF(DT7="",NA(),DT7)</f>
        <v>9.1300000000000008</v>
      </c>
      <c r="DU6" s="36">
        <f t="shared" si="13"/>
        <v>9.49</v>
      </c>
      <c r="DV6" s="36">
        <f t="shared" si="13"/>
        <v>10.58</v>
      </c>
      <c r="DW6" s="36">
        <f t="shared" si="13"/>
        <v>10.06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1.86</v>
      </c>
      <c r="EE6" s="36">
        <f t="shared" ref="EE6:EM6" si="14">IF(EE7="",NA(),EE7)</f>
        <v>1.64</v>
      </c>
      <c r="EF6" s="36">
        <f t="shared" si="14"/>
        <v>1.72</v>
      </c>
      <c r="EG6" s="36">
        <f t="shared" si="14"/>
        <v>0.35</v>
      </c>
      <c r="EH6" s="36">
        <f t="shared" si="14"/>
        <v>0.48</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113476</v>
      </c>
      <c r="D7" s="38">
        <v>46</v>
      </c>
      <c r="E7" s="38">
        <v>1</v>
      </c>
      <c r="F7" s="38">
        <v>0</v>
      </c>
      <c r="G7" s="38">
        <v>1</v>
      </c>
      <c r="H7" s="38" t="s">
        <v>105</v>
      </c>
      <c r="I7" s="38" t="s">
        <v>106</v>
      </c>
      <c r="J7" s="38" t="s">
        <v>107</v>
      </c>
      <c r="K7" s="38" t="s">
        <v>108</v>
      </c>
      <c r="L7" s="38" t="s">
        <v>109</v>
      </c>
      <c r="M7" s="38"/>
      <c r="N7" s="39" t="s">
        <v>110</v>
      </c>
      <c r="O7" s="39">
        <v>74.22</v>
      </c>
      <c r="P7" s="39">
        <v>99.69</v>
      </c>
      <c r="Q7" s="39">
        <v>2322</v>
      </c>
      <c r="R7" s="39">
        <v>19745</v>
      </c>
      <c r="S7" s="39">
        <v>38.64</v>
      </c>
      <c r="T7" s="39">
        <v>511</v>
      </c>
      <c r="U7" s="39">
        <v>19572</v>
      </c>
      <c r="V7" s="39">
        <v>38.64</v>
      </c>
      <c r="W7" s="39">
        <v>506.52</v>
      </c>
      <c r="X7" s="39">
        <v>112.41</v>
      </c>
      <c r="Y7" s="39">
        <v>108.3</v>
      </c>
      <c r="Z7" s="39">
        <v>110.03</v>
      </c>
      <c r="AA7" s="39">
        <v>112.24</v>
      </c>
      <c r="AB7" s="39">
        <v>98.94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3800.69</v>
      </c>
      <c r="AU7" s="39">
        <v>4840.41</v>
      </c>
      <c r="AV7" s="39">
        <v>318.93</v>
      </c>
      <c r="AW7" s="39">
        <v>847.39</v>
      </c>
      <c r="AX7" s="39">
        <v>983.22</v>
      </c>
      <c r="AY7" s="39">
        <v>915.5</v>
      </c>
      <c r="AZ7" s="39">
        <v>963.24</v>
      </c>
      <c r="BA7" s="39">
        <v>381.53</v>
      </c>
      <c r="BB7" s="39">
        <v>391.54</v>
      </c>
      <c r="BC7" s="39">
        <v>384.34</v>
      </c>
      <c r="BD7" s="39">
        <v>262.87</v>
      </c>
      <c r="BE7" s="39">
        <v>280.08999999999997</v>
      </c>
      <c r="BF7" s="39">
        <v>294.08</v>
      </c>
      <c r="BG7" s="39">
        <v>278.83</v>
      </c>
      <c r="BH7" s="39">
        <v>254.82</v>
      </c>
      <c r="BI7" s="39">
        <v>263.12</v>
      </c>
      <c r="BJ7" s="39">
        <v>404.78</v>
      </c>
      <c r="BK7" s="39">
        <v>400.38</v>
      </c>
      <c r="BL7" s="39">
        <v>393.27</v>
      </c>
      <c r="BM7" s="39">
        <v>386.97</v>
      </c>
      <c r="BN7" s="39">
        <v>380.58</v>
      </c>
      <c r="BO7" s="39">
        <v>270.87</v>
      </c>
      <c r="BP7" s="39">
        <v>111.64</v>
      </c>
      <c r="BQ7" s="39">
        <v>106.34</v>
      </c>
      <c r="BR7" s="39">
        <v>108.75</v>
      </c>
      <c r="BS7" s="39">
        <v>110.25</v>
      </c>
      <c r="BT7" s="39">
        <v>97.62</v>
      </c>
      <c r="BU7" s="39">
        <v>98.07</v>
      </c>
      <c r="BV7" s="39">
        <v>96.56</v>
      </c>
      <c r="BW7" s="39">
        <v>100.47</v>
      </c>
      <c r="BX7" s="39">
        <v>101.72</v>
      </c>
      <c r="BY7" s="39">
        <v>102.38</v>
      </c>
      <c r="BZ7" s="39">
        <v>105.59</v>
      </c>
      <c r="CA7" s="39">
        <v>158.44</v>
      </c>
      <c r="CB7" s="39">
        <v>163.58000000000001</v>
      </c>
      <c r="CC7" s="39">
        <v>163.66</v>
      </c>
      <c r="CD7" s="39">
        <v>163.30000000000001</v>
      </c>
      <c r="CE7" s="39">
        <v>181.48</v>
      </c>
      <c r="CF7" s="39">
        <v>172.26</v>
      </c>
      <c r="CG7" s="39">
        <v>177.14</v>
      </c>
      <c r="CH7" s="39">
        <v>169.82</v>
      </c>
      <c r="CI7" s="39">
        <v>168.2</v>
      </c>
      <c r="CJ7" s="39">
        <v>168.67</v>
      </c>
      <c r="CK7" s="39">
        <v>163.27000000000001</v>
      </c>
      <c r="CL7" s="39">
        <v>50.88</v>
      </c>
      <c r="CM7" s="39">
        <v>48.99</v>
      </c>
      <c r="CN7" s="39">
        <v>50.45</v>
      </c>
      <c r="CO7" s="39">
        <v>51.56</v>
      </c>
      <c r="CP7" s="39">
        <v>49.86</v>
      </c>
      <c r="CQ7" s="39">
        <v>55.68</v>
      </c>
      <c r="CR7" s="39">
        <v>55.64</v>
      </c>
      <c r="CS7" s="39">
        <v>55.13</v>
      </c>
      <c r="CT7" s="39">
        <v>54.77</v>
      </c>
      <c r="CU7" s="39">
        <v>54.92</v>
      </c>
      <c r="CV7" s="39">
        <v>59.94</v>
      </c>
      <c r="CW7" s="39">
        <v>91.73</v>
      </c>
      <c r="CX7" s="39">
        <v>91.29</v>
      </c>
      <c r="CY7" s="39">
        <v>90.19</v>
      </c>
      <c r="CZ7" s="39">
        <v>89.8</v>
      </c>
      <c r="DA7" s="39">
        <v>87.69</v>
      </c>
      <c r="DB7" s="39">
        <v>83.18</v>
      </c>
      <c r="DC7" s="39">
        <v>83.09</v>
      </c>
      <c r="DD7" s="39">
        <v>83</v>
      </c>
      <c r="DE7" s="39">
        <v>82.89</v>
      </c>
      <c r="DF7" s="39">
        <v>82.66</v>
      </c>
      <c r="DG7" s="39">
        <v>90.22</v>
      </c>
      <c r="DH7" s="39">
        <v>36.81</v>
      </c>
      <c r="DI7" s="39">
        <v>38.08</v>
      </c>
      <c r="DJ7" s="39">
        <v>40.78</v>
      </c>
      <c r="DK7" s="39">
        <v>39.96</v>
      </c>
      <c r="DL7" s="39">
        <v>41.37</v>
      </c>
      <c r="DM7" s="39">
        <v>38.07</v>
      </c>
      <c r="DN7" s="39">
        <v>39.06</v>
      </c>
      <c r="DO7" s="39">
        <v>46.66</v>
      </c>
      <c r="DP7" s="39">
        <v>47.46</v>
      </c>
      <c r="DQ7" s="39">
        <v>48.49</v>
      </c>
      <c r="DR7" s="39">
        <v>47.91</v>
      </c>
      <c r="DS7" s="39">
        <v>8.61</v>
      </c>
      <c r="DT7" s="39">
        <v>9.1300000000000008</v>
      </c>
      <c r="DU7" s="39">
        <v>9.49</v>
      </c>
      <c r="DV7" s="39">
        <v>10.58</v>
      </c>
      <c r="DW7" s="39">
        <v>10.06</v>
      </c>
      <c r="DX7" s="39">
        <v>7.73</v>
      </c>
      <c r="DY7" s="39">
        <v>8.8699999999999992</v>
      </c>
      <c r="DZ7" s="39">
        <v>9.85</v>
      </c>
      <c r="EA7" s="39">
        <v>9.7100000000000009</v>
      </c>
      <c r="EB7" s="39">
        <v>12.79</v>
      </c>
      <c r="EC7" s="39">
        <v>15</v>
      </c>
      <c r="ED7" s="39">
        <v>1.86</v>
      </c>
      <c r="EE7" s="39">
        <v>1.64</v>
      </c>
      <c r="EF7" s="39">
        <v>1.72</v>
      </c>
      <c r="EG7" s="39">
        <v>0.35</v>
      </c>
      <c r="EH7" s="39">
        <v>0.48</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