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水生活課\03　管理係（下水関係）\吉田\決算統計\H28決算統計\経営比較分析表\【経営比較分析表】2016_113476_47_1718\"/>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<sst xmlns="http://schemas.openxmlformats.org/spreadsheetml/2006/main" count="245" uniqueCount="126">
  <si>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</si>
  <si>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</si>
  <si>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</si>
  <si>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</si>
  <si>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</si>
  <si>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</si>
  <si>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</si>
  <si>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</si>
  <si>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</si>
  <si>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</si>
  <si>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</si>
  <si>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</si>
  <si>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</si>
  <si>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</si>
  <si>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</si>
  <si>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</si>
  <si>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</si>
  <si>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</si>
  <si>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</si>
  <si>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</si>
  <si>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</si>
  <si>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</si>
  <si>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</si>
  <si>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</si>
  <si>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</si>
  <si>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</si>
  <si>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</si>
  <si>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</si>
  <si>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</si>
  <si>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</si>
  <si>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</si>
  <si>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</si>
  <si>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</si>
  <si>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</si>
  <si>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</si>
  <si>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</si>
  <si>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</si>
  <si>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</si>
  <si>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</si>
  <si>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</si>
  <si>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</si>
  <si>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</si>
  <si>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</si>
  <si>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</si>
  <si>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</si>
  <si>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</si>
  <si>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</si>
  <si>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</si>
  <si>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</si>
  <si>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</si>
  <si>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</si>
  <si>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</si>
  <si>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</si>
  <si>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</si>
  <si>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</si>
  <si>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</si>
  <si>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</si>
  <si>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</si>
  <si>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</si>
  <si>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</si>
  <si>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</si>
  <si>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</si>
  <si>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</si>
  <si>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</si>
  <si>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</si>
  <si>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</si>
  <si>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</si>
  <si>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</si>
  <si>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</si>
  <si>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</si>
  <si>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</si>
  <si>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</si>
  <si>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</si>
  <si>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</si>
  <si>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</si>
  <si>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</si>
  <si>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</si>
  <si>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</si>
  <si>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</si>
  <si>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</si>
  <si>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</si>
  <si>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</si>
  <si>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</si>
  <si>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</si>
  <si>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</si>
  <si>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</si>
  <si>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</si>
  <si>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</si>
  <si>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</si>
  <si>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</si>
  <si>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</si>
  <si>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</si>
  <si>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</si>
  <si>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</si>
  <si>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</si>
  <si>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</si>
  <si>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</si>
  <si>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</si>
  <si>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</si>
  <si>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</si>
  <si>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</si>
  <si>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</si>
  <si>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</si>
  <si>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</si>
  <si>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</si>
  <si>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</si>
  <si>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</si>
  <si>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</si>
  <si>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</si>
  <si>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</si>
  <si>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吉見町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</si>
  <si>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</si>
  <si>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</si>
  <si>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</si>
  <si>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</si>
  <si>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</si>
  <si>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</si>
  <si>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</si>
  <si>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</si>
  <si>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</si>
  <si>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</si>
  <si>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</si>
  <si>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</si>
  <si>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現在のところ、管渠等の老朽化は見られない。今後、計画的な維持管理に努めていく。</t>
    <rPh sb="1" eb="3">
      <t>ゲンザイ</t>
    </rPh>
    <rPh sb="8" eb="10">
      <t>カンキョ</t>
    </rPh>
    <rPh sb="10" eb="11">
      <t>トウ</t>
    </rPh>
    <rPh sb="12" eb="15">
      <t>ロウキュウカ</t>
    </rPh>
    <rPh sb="16" eb="17">
      <t>ミ</t>
    </rPh>
    <rPh sb="22" eb="24">
      <t>コンゴ</t>
    </rPh>
    <rPh sb="25" eb="28">
      <t>ケイカクテキ</t>
    </rPh>
    <rPh sb="29" eb="31">
      <t>イジ</t>
    </rPh>
    <rPh sb="31" eb="33">
      <t>カンリ</t>
    </rPh>
    <rPh sb="34" eb="35">
      <t>ツト</t>
    </rPh>
    <phoneticPr fontId="4"/>
  </si>
  <si>
    <t>　従前と比べ改善した数値はあるが、全国平均値に満たない数値もある。接続を促進し、使用料収入を上げることで、収益的収支比率や経費回収率、水洗化率の向上が期待できると思われる。今後、接続促進や経費節減に加え、必要があればストックマネジメントや経営戦略の見直し等を行い、計画的で安定的な経営を実施していく。</t>
    <rPh sb="1" eb="3">
      <t>ジュウゼン</t>
    </rPh>
    <rPh sb="4" eb="5">
      <t>クラ</t>
    </rPh>
    <rPh sb="6" eb="8">
      <t>カイゼン</t>
    </rPh>
    <rPh sb="10" eb="12">
      <t>スウチ</t>
    </rPh>
    <rPh sb="17" eb="19">
      <t>ゼンコク</t>
    </rPh>
    <rPh sb="19" eb="21">
      <t>ヘイキン</t>
    </rPh>
    <rPh sb="21" eb="22">
      <t>チ</t>
    </rPh>
    <rPh sb="23" eb="24">
      <t>ミ</t>
    </rPh>
    <rPh sb="27" eb="29">
      <t>スウチ</t>
    </rPh>
    <rPh sb="33" eb="35">
      <t>セツゾク</t>
    </rPh>
    <rPh sb="36" eb="38">
      <t>ソクシン</t>
    </rPh>
    <rPh sb="40" eb="43">
      <t>シヨウリョウ</t>
    </rPh>
    <rPh sb="43" eb="45">
      <t>シュウニュウ</t>
    </rPh>
    <rPh sb="46" eb="47">
      <t>ア</t>
    </rPh>
    <rPh sb="53" eb="56">
      <t>シュウエキテキ</t>
    </rPh>
    <rPh sb="56" eb="58">
      <t>シュウシ</t>
    </rPh>
    <rPh sb="58" eb="60">
      <t>ヒリツ</t>
    </rPh>
    <rPh sb="61" eb="63">
      <t>ケイヒ</t>
    </rPh>
    <rPh sb="63" eb="65">
      <t>カイシュウ</t>
    </rPh>
    <rPh sb="65" eb="66">
      <t>リツ</t>
    </rPh>
    <rPh sb="67" eb="70">
      <t>スイセンカ</t>
    </rPh>
    <rPh sb="72" eb="74">
      <t>コウジョウ</t>
    </rPh>
    <rPh sb="75" eb="77">
      <t>キタイ</t>
    </rPh>
    <rPh sb="81" eb="82">
      <t>オモ</t>
    </rPh>
    <rPh sb="86" eb="88">
      <t>コンゴ</t>
    </rPh>
    <rPh sb="89" eb="91">
      <t>セツゾク</t>
    </rPh>
    <rPh sb="91" eb="93">
      <t>ソクシン</t>
    </rPh>
    <rPh sb="99" eb="100">
      <t>クワ</t>
    </rPh>
    <rPh sb="102" eb="104">
      <t>ヒツヨウ</t>
    </rPh>
    <rPh sb="119" eb="121">
      <t>ケイエイ</t>
    </rPh>
    <rPh sb="121" eb="123">
      <t>センリャク</t>
    </rPh>
    <rPh sb="124" eb="126">
      <t>ミナオ</t>
    </rPh>
    <rPh sb="127" eb="128">
      <t>トウ</t>
    </rPh>
    <rPh sb="129" eb="130">
      <t>オコナ</t>
    </rPh>
    <rPh sb="143" eb="145">
      <t>ジッシ</t>
    </rPh>
    <phoneticPr fontId="4"/>
  </si>
  <si>
    <t>①収益的収支比率　　　　　　　　　　　　　　　　　　　　　　　　　　　　　　　　　　　　　　　　　　　　　　　　　　　　　　　　　　　　　　　　　　　　　　　　　　　　　　　　　　　　　　　　　　　　　　　
　総収益が増加したことにより、平成２８年度は平成２７年度と比べ約１．９％増加した。　　　　　　　　　　　　　　　　　　　　　　　　　　　　　　　　　　　　　　　　　　　　　　　　　　　　　　　　　　　④企業債残高対事業規模比率　　　　　　　　　　　　　　　　　　　　　　　　　　　　　　　　　　　　　　　　　　　　　　　　　　　　　　　　　　　　　　　　　　　　　　　　　　　　　　　　　　　　　
　減少傾向を示している。数値が全体的に全国平均を大きく上回っているのは、使用料収入を中心とした営業収益が地方債現在高に比べ小さいためである。　　　　　　　　　　　　　　　　　　　　　　　　　　　⑤経費回収率　　　　　　　　　　　　　　　　　　　　　
　平成２８年度が平成２７年度に比べ増加した原因は一般会計からの繰入金が減少し、一般会計への依存度が下がったためである。　　　　　　　　　　　　　　　　　　　　　　
⑥汚水処理原価　　　　　　　　　　　　　　　　　
　汚水処理費が減少したことにより数値は下降し、全国平均値を下回った。　　　　　　　　　　　　　　　　　　　　　　　　　　　　
⑧水洗化率　　　　　　　　　　　　　　　　　　　　　　
　新規接続により、平成２８年度は平成２７年度より微増している。　　　　　　　　　　　　　　　　　　　　　　　　　　　　　　　　　　　　　　　　　　　　　　　　　</t>
    <rPh sb="109" eb="111">
      <t>ゾウカ</t>
    </rPh>
    <rPh sb="119" eb="121">
      <t>ヘイセイ</t>
    </rPh>
    <rPh sb="123" eb="125">
      <t>ネンド</t>
    </rPh>
    <rPh sb="126" eb="128">
      <t>ヘイセイ</t>
    </rPh>
    <rPh sb="130" eb="132">
      <t>ネンド</t>
    </rPh>
    <rPh sb="133" eb="134">
      <t>クラ</t>
    </rPh>
    <rPh sb="135" eb="136">
      <t>ヤク</t>
    </rPh>
    <rPh sb="140" eb="142">
      <t>ゾウカ</t>
    </rPh>
    <rPh sb="304" eb="306">
      <t>ゲンショウ</t>
    </rPh>
    <rPh sb="306" eb="308">
      <t>ケイコウ</t>
    </rPh>
    <rPh sb="309" eb="310">
      <t>シメ</t>
    </rPh>
    <rPh sb="315" eb="317">
      <t>スウチ</t>
    </rPh>
    <rPh sb="318" eb="321">
      <t>ゼンタイテキ</t>
    </rPh>
    <rPh sb="339" eb="342">
      <t>シヨウリョウ</t>
    </rPh>
    <rPh sb="342" eb="344">
      <t>シュウニュウ</t>
    </rPh>
    <rPh sb="345" eb="347">
      <t>チュウシン</t>
    </rPh>
    <rPh sb="350" eb="352">
      <t>エイギョウ</t>
    </rPh>
    <rPh sb="352" eb="354">
      <t>シュウエキ</t>
    </rPh>
    <rPh sb="355" eb="358">
      <t>チホウサイ</t>
    </rPh>
    <rPh sb="358" eb="361">
      <t>ゲンザイダカ</t>
    </rPh>
    <rPh sb="362" eb="363">
      <t>クラ</t>
    </rPh>
    <rPh sb="364" eb="365">
      <t>チイ</t>
    </rPh>
    <rPh sb="429" eb="431">
      <t>ヘイセイ</t>
    </rPh>
    <rPh sb="433" eb="435">
      <t>ネンド</t>
    </rPh>
    <rPh sb="436" eb="438">
      <t>ヘイセイ</t>
    </rPh>
    <rPh sb="440" eb="442">
      <t>ネンド</t>
    </rPh>
    <rPh sb="443" eb="444">
      <t>クラ</t>
    </rPh>
    <rPh sb="445" eb="447">
      <t>ゾウカ</t>
    </rPh>
    <rPh sb="449" eb="451">
      <t>ゲンイン</t>
    </rPh>
    <rPh sb="452" eb="454">
      <t>イッパン</t>
    </rPh>
    <rPh sb="454" eb="456">
      <t>カイケイ</t>
    </rPh>
    <rPh sb="459" eb="462">
      <t>クリイレキン</t>
    </rPh>
    <rPh sb="463" eb="465">
      <t>ゲンショウ</t>
    </rPh>
    <rPh sb="467" eb="469">
      <t>イッパン</t>
    </rPh>
    <rPh sb="469" eb="471">
      <t>カイケイ</t>
    </rPh>
    <rPh sb="473" eb="476">
      <t>イゾンド</t>
    </rPh>
    <rPh sb="477" eb="478">
      <t>サ</t>
    </rPh>
    <rPh sb="511" eb="513">
      <t>オスイ</t>
    </rPh>
    <rPh sb="513" eb="515">
      <t>ショリ</t>
    </rPh>
    <rPh sb="515" eb="517">
      <t>ゲンカ</t>
    </rPh>
    <rPh sb="536" eb="538">
      <t>オスイ</t>
    </rPh>
    <rPh sb="538" eb="540">
      <t>ショリ</t>
    </rPh>
    <rPh sb="540" eb="541">
      <t>ヒ</t>
    </rPh>
    <rPh sb="542" eb="544">
      <t>ゲンショウ</t>
    </rPh>
    <rPh sb="551" eb="553">
      <t>スウチ</t>
    </rPh>
    <rPh sb="554" eb="556">
      <t>カコウ</t>
    </rPh>
    <rPh sb="558" eb="560">
      <t>ゼンコク</t>
    </rPh>
    <rPh sb="599" eb="602">
      <t>スイセンカ</t>
    </rPh>
    <rPh sb="602" eb="603">
      <t>リツ</t>
    </rPh>
    <rPh sb="627" eb="629">
      <t>シンキ</t>
    </rPh>
    <rPh sb="629" eb="631">
      <t>セツゾク</t>
    </rPh>
    <rPh sb="635" eb="637">
      <t>ヘイセイ</t>
    </rPh>
    <rPh sb="639" eb="641">
      <t>ネンド</t>
    </rPh>
    <rPh sb="642" eb="644">
      <t>ヘイセイ</t>
    </rPh>
    <rPh sb="646" eb="648">
      <t>ネンド</t>
    </rPh>
    <rPh sb="650" eb="652">
      <t>ビゾウ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</si>
</sst>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5575464"/>
        <c:axId val="21557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15575464"/>
        <c:axId val="215575856"/>
      </c:lineChart>
      <c:dateAx>
        <c:axId val="215575464"/>
        <c:scaling>
          <c:orientation val="minMax"/>
        </c:scaling>
        <c:delete val="1"/>
        <c:axPos val="b"/>
        <c:numFmt formatCode="ge" sourceLinked="1"/>
        <c:majorTickMark val="none"/>
        <c:minorTickMark val="none"/>
        <c:tickLblPos val="none"/>
        <c:crossAx val="215575856"/>
        <c:crosses val="autoZero"/>
        <c:auto val="1"/>
        <c:lblOffset val="100"/>
        <c:baseTimeUnit val="years"/>
      </c:dateAx>
      <c:valAx>
        <c:axId val="21557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57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8904256"/>
        <c:axId val="21890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43.58</c:v>
                </c:pt>
                <c:pt idx="3">
                  <c:v>41.35</c:v>
                </c:pt>
                <c:pt idx="4">
                  <c:v>42.9</c:v>
                </c:pt>
              </c:numCache>
            </c:numRef>
          </c:val>
          <c:smooth val="0"/>
        </c:ser>
        <c:dLbls>
          <c:showLegendKey val="0"/>
          <c:showVal val="0"/>
          <c:showCatName val="0"/>
          <c:showSerName val="0"/>
          <c:showPercent val="0"/>
          <c:showBubbleSize val="0"/>
        </c:dLbls>
        <c:marker val="1"/>
        <c:smooth val="0"/>
        <c:axId val="218904256"/>
        <c:axId val="218904648"/>
      </c:lineChart>
      <c:dateAx>
        <c:axId val="218904256"/>
        <c:scaling>
          <c:orientation val="minMax"/>
        </c:scaling>
        <c:delete val="1"/>
        <c:axPos val="b"/>
        <c:numFmt formatCode="ge" sourceLinked="1"/>
        <c:majorTickMark val="none"/>
        <c:minorTickMark val="none"/>
        <c:tickLblPos val="none"/>
        <c:crossAx val="218904648"/>
        <c:crosses val="autoZero"/>
        <c:auto val="1"/>
        <c:lblOffset val="100"/>
        <c:baseTimeUnit val="years"/>
      </c:dateAx>
      <c:valAx>
        <c:axId val="21890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90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65.28</c:v>
                </c:pt>
                <c:pt idx="1">
                  <c:v>61.27</c:v>
                </c:pt>
                <c:pt idx="2">
                  <c:v>60.07</c:v>
                </c:pt>
                <c:pt idx="3">
                  <c:v>65.27</c:v>
                </c:pt>
                <c:pt idx="4">
                  <c:v>65.81</c:v>
                </c:pt>
              </c:numCache>
            </c:numRef>
          </c:val>
        </c:ser>
        <c:dLbls>
          <c:showLegendKey val="0"/>
          <c:showVal val="0"/>
          <c:showCatName val="0"/>
          <c:showSerName val="0"/>
          <c:showPercent val="0"/>
          <c:showBubbleSize val="0"/>
        </c:dLbls>
        <c:gapWidth val="150"/>
        <c:axId val="218905824"/>
        <c:axId val="21890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82.35</c:v>
                </c:pt>
                <c:pt idx="3">
                  <c:v>82.9</c:v>
                </c:pt>
                <c:pt idx="4">
                  <c:v>83.5</c:v>
                </c:pt>
              </c:numCache>
            </c:numRef>
          </c:val>
          <c:smooth val="0"/>
        </c:ser>
        <c:dLbls>
          <c:showLegendKey val="0"/>
          <c:showVal val="0"/>
          <c:showCatName val="0"/>
          <c:showSerName val="0"/>
          <c:showPercent val="0"/>
          <c:showBubbleSize val="0"/>
        </c:dLbls>
        <c:marker val="1"/>
        <c:smooth val="0"/>
        <c:axId val="218905824"/>
        <c:axId val="218906216"/>
      </c:lineChart>
      <c:dateAx>
        <c:axId val="218905824"/>
        <c:scaling>
          <c:orientation val="minMax"/>
        </c:scaling>
        <c:delete val="1"/>
        <c:axPos val="b"/>
        <c:numFmt formatCode="ge" sourceLinked="1"/>
        <c:majorTickMark val="none"/>
        <c:minorTickMark val="none"/>
        <c:tickLblPos val="none"/>
        <c:crossAx val="218906216"/>
        <c:crosses val="autoZero"/>
        <c:auto val="1"/>
        <c:lblOffset val="100"/>
        <c:baseTimeUnit val="years"/>
      </c:dateAx>
      <c:valAx>
        <c:axId val="21890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90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93.65</c:v>
                </c:pt>
                <c:pt idx="1">
                  <c:v>82.41</c:v>
                </c:pt>
                <c:pt idx="2">
                  <c:v>74.540000000000006</c:v>
                </c:pt>
                <c:pt idx="3">
                  <c:v>81.900000000000006</c:v>
                </c:pt>
                <c:pt idx="4">
                  <c:v>83.82</c:v>
                </c:pt>
              </c:numCache>
            </c:numRef>
          </c:val>
        </c:ser>
        <c:dLbls>
          <c:showLegendKey val="0"/>
          <c:showVal val="0"/>
          <c:showCatName val="0"/>
          <c:showSerName val="0"/>
          <c:showPercent val="0"/>
          <c:showBubbleSize val="0"/>
        </c:dLbls>
        <c:gapWidth val="150"/>
        <c:axId val="215577032"/>
        <c:axId val="21557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5577032"/>
        <c:axId val="215577424"/>
      </c:lineChart>
      <c:dateAx>
        <c:axId val="215577032"/>
        <c:scaling>
          <c:orientation val="minMax"/>
        </c:scaling>
        <c:delete val="1"/>
        <c:axPos val="b"/>
        <c:numFmt formatCode="ge" sourceLinked="1"/>
        <c:majorTickMark val="none"/>
        <c:minorTickMark val="none"/>
        <c:tickLblPos val="none"/>
        <c:crossAx val="215577424"/>
        <c:crosses val="autoZero"/>
        <c:auto val="1"/>
        <c:lblOffset val="100"/>
        <c:baseTimeUnit val="years"/>
      </c:dateAx>
      <c:valAx>
        <c:axId val="21557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57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8430464"/>
        <c:axId val="21843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430464"/>
        <c:axId val="218430856"/>
      </c:lineChart>
      <c:dateAx>
        <c:axId val="218430464"/>
        <c:scaling>
          <c:orientation val="minMax"/>
        </c:scaling>
        <c:delete val="1"/>
        <c:axPos val="b"/>
        <c:numFmt formatCode="ge" sourceLinked="1"/>
        <c:majorTickMark val="none"/>
        <c:minorTickMark val="none"/>
        <c:tickLblPos val="none"/>
        <c:crossAx val="218430856"/>
        <c:crosses val="autoZero"/>
        <c:auto val="1"/>
        <c:lblOffset val="100"/>
        <c:baseTimeUnit val="years"/>
      </c:dateAx>
      <c:valAx>
        <c:axId val="21843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4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8432032"/>
        <c:axId val="218432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432032"/>
        <c:axId val="218432424"/>
      </c:lineChart>
      <c:dateAx>
        <c:axId val="218432032"/>
        <c:scaling>
          <c:orientation val="minMax"/>
        </c:scaling>
        <c:delete val="1"/>
        <c:axPos val="b"/>
        <c:numFmt formatCode="ge" sourceLinked="1"/>
        <c:majorTickMark val="none"/>
        <c:minorTickMark val="none"/>
        <c:tickLblPos val="none"/>
        <c:crossAx val="218432424"/>
        <c:crosses val="autoZero"/>
        <c:auto val="1"/>
        <c:lblOffset val="100"/>
        <c:baseTimeUnit val="years"/>
      </c:dateAx>
      <c:valAx>
        <c:axId val="21843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43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9095648"/>
        <c:axId val="21909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9095648"/>
        <c:axId val="219096040"/>
      </c:lineChart>
      <c:dateAx>
        <c:axId val="219095648"/>
        <c:scaling>
          <c:orientation val="minMax"/>
        </c:scaling>
        <c:delete val="1"/>
        <c:axPos val="b"/>
        <c:numFmt formatCode="ge" sourceLinked="1"/>
        <c:majorTickMark val="none"/>
        <c:minorTickMark val="none"/>
        <c:tickLblPos val="none"/>
        <c:crossAx val="219096040"/>
        <c:crosses val="autoZero"/>
        <c:auto val="1"/>
        <c:lblOffset val="100"/>
        <c:baseTimeUnit val="years"/>
      </c:dateAx>
      <c:valAx>
        <c:axId val="21909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0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9097216"/>
        <c:axId val="219097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9097216"/>
        <c:axId val="219097608"/>
      </c:lineChart>
      <c:dateAx>
        <c:axId val="219097216"/>
        <c:scaling>
          <c:orientation val="minMax"/>
        </c:scaling>
        <c:delete val="1"/>
        <c:axPos val="b"/>
        <c:numFmt formatCode="ge" sourceLinked="1"/>
        <c:majorTickMark val="none"/>
        <c:minorTickMark val="none"/>
        <c:tickLblPos val="none"/>
        <c:crossAx val="219097608"/>
        <c:crosses val="autoZero"/>
        <c:auto val="1"/>
        <c:lblOffset val="100"/>
        <c:baseTimeUnit val="years"/>
      </c:dateAx>
      <c:valAx>
        <c:axId val="21909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0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5138.6400000000003</c:v>
                </c:pt>
                <c:pt idx="1">
                  <c:v>4972.83</c:v>
                </c:pt>
                <c:pt idx="2">
                  <c:v>4646.59</c:v>
                </c:pt>
                <c:pt idx="3">
                  <c:v>4631.1400000000003</c:v>
                </c:pt>
                <c:pt idx="4">
                  <c:v>4375.99</c:v>
                </c:pt>
              </c:numCache>
            </c:numRef>
          </c:val>
        </c:ser>
        <c:dLbls>
          <c:showLegendKey val="0"/>
          <c:showVal val="0"/>
          <c:showCatName val="0"/>
          <c:showSerName val="0"/>
          <c:showPercent val="0"/>
          <c:showBubbleSize val="0"/>
        </c:dLbls>
        <c:gapWidth val="150"/>
        <c:axId val="219098784"/>
        <c:axId val="219099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19098784"/>
        <c:axId val="219099176"/>
      </c:lineChart>
      <c:dateAx>
        <c:axId val="219098784"/>
        <c:scaling>
          <c:orientation val="minMax"/>
        </c:scaling>
        <c:delete val="1"/>
        <c:axPos val="b"/>
        <c:numFmt formatCode="ge" sourceLinked="1"/>
        <c:majorTickMark val="none"/>
        <c:minorTickMark val="none"/>
        <c:tickLblPos val="none"/>
        <c:crossAx val="219099176"/>
        <c:crosses val="autoZero"/>
        <c:auto val="1"/>
        <c:lblOffset val="100"/>
        <c:baseTimeUnit val="years"/>
      </c:dateAx>
      <c:valAx>
        <c:axId val="21909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0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78.150000000000006</c:v>
                </c:pt>
                <c:pt idx="1">
                  <c:v>52.65</c:v>
                </c:pt>
                <c:pt idx="2">
                  <c:v>43.98</c:v>
                </c:pt>
                <c:pt idx="3">
                  <c:v>50.58</c:v>
                </c:pt>
                <c:pt idx="4">
                  <c:v>79.11</c:v>
                </c:pt>
              </c:numCache>
            </c:numRef>
          </c:val>
        </c:ser>
        <c:dLbls>
          <c:showLegendKey val="0"/>
          <c:showVal val="0"/>
          <c:showCatName val="0"/>
          <c:showSerName val="0"/>
          <c:showPercent val="0"/>
          <c:showBubbleSize val="0"/>
        </c:dLbls>
        <c:gapWidth val="150"/>
        <c:axId val="218755184"/>
        <c:axId val="218755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66.56</c:v>
                </c:pt>
                <c:pt idx="3">
                  <c:v>66.22</c:v>
                </c:pt>
                <c:pt idx="4">
                  <c:v>69.87</c:v>
                </c:pt>
              </c:numCache>
            </c:numRef>
          </c:val>
          <c:smooth val="0"/>
        </c:ser>
        <c:dLbls>
          <c:showLegendKey val="0"/>
          <c:showVal val="0"/>
          <c:showCatName val="0"/>
          <c:showSerName val="0"/>
          <c:showPercent val="0"/>
          <c:showBubbleSize val="0"/>
        </c:dLbls>
        <c:marker val="1"/>
        <c:smooth val="0"/>
        <c:axId val="218755184"/>
        <c:axId val="218755576"/>
      </c:lineChart>
      <c:dateAx>
        <c:axId val="218755184"/>
        <c:scaling>
          <c:orientation val="minMax"/>
        </c:scaling>
        <c:delete val="1"/>
        <c:axPos val="b"/>
        <c:numFmt formatCode="ge" sourceLinked="1"/>
        <c:majorTickMark val="none"/>
        <c:minorTickMark val="none"/>
        <c:tickLblPos val="none"/>
        <c:crossAx val="218755576"/>
        <c:crosses val="autoZero"/>
        <c:auto val="1"/>
        <c:lblOffset val="100"/>
        <c:baseTimeUnit val="years"/>
      </c:dateAx>
      <c:valAx>
        <c:axId val="21875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75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219.26</c:v>
                </c:pt>
                <c:pt idx="2">
                  <c:v>260.55</c:v>
                </c:pt>
                <c:pt idx="3">
                  <c:v>233.83</c:v>
                </c:pt>
                <c:pt idx="4">
                  <c:v>150</c:v>
                </c:pt>
              </c:numCache>
            </c:numRef>
          </c:val>
        </c:ser>
        <c:dLbls>
          <c:showLegendKey val="0"/>
          <c:showVal val="0"/>
          <c:showCatName val="0"/>
          <c:showSerName val="0"/>
          <c:showPercent val="0"/>
          <c:showBubbleSize val="0"/>
        </c:dLbls>
        <c:gapWidth val="150"/>
        <c:axId val="218756752"/>
        <c:axId val="21875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244.29</c:v>
                </c:pt>
                <c:pt idx="3">
                  <c:v>246.72</c:v>
                </c:pt>
                <c:pt idx="4">
                  <c:v>234.96</c:v>
                </c:pt>
              </c:numCache>
            </c:numRef>
          </c:val>
          <c:smooth val="0"/>
        </c:ser>
        <c:dLbls>
          <c:showLegendKey val="0"/>
          <c:showVal val="0"/>
          <c:showCatName val="0"/>
          <c:showSerName val="0"/>
          <c:showPercent val="0"/>
          <c:showBubbleSize val="0"/>
        </c:dLbls>
        <c:marker val="1"/>
        <c:smooth val="0"/>
        <c:axId val="218756752"/>
        <c:axId val="218757144"/>
      </c:lineChart>
      <c:dateAx>
        <c:axId val="218756752"/>
        <c:scaling>
          <c:orientation val="minMax"/>
        </c:scaling>
        <c:delete val="1"/>
        <c:axPos val="b"/>
        <c:numFmt formatCode="ge" sourceLinked="1"/>
        <c:majorTickMark val="none"/>
        <c:minorTickMark val="none"/>
        <c:tickLblPos val="none"/>
        <c:crossAx val="218757144"/>
        <c:crosses val="autoZero"/>
        <c:auto val="1"/>
        <c:lblOffset val="100"/>
        <c:baseTimeUnit val="years"/>
      </c:dateAx>
      <c:valAx>
        <c:axId val="21875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75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15" zoomScale="90" zoomScaleNormal="9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埼玉県　吉見町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122</v>
      </c>
      <c r="AE8" s="49"/>
      <c r="AF8" s="49"/>
      <c r="AG8" s="49"/>
      <c r="AH8" s="49"/>
      <c r="AI8" s="49"/>
      <c r="AJ8" s="49"/>
      <c r="AK8" s="4"/>
      <c r="AL8" s="50">
        <f>データ!S6</f>
        <v>19745</v>
      </c>
      <c r="AM8" s="50"/>
      <c r="AN8" s="50"/>
      <c r="AO8" s="50"/>
      <c r="AP8" s="50"/>
      <c r="AQ8" s="50"/>
      <c r="AR8" s="50"/>
      <c r="AS8" s="50"/>
      <c r="AT8" s="45">
        <f>データ!T6</f>
        <v>38.64</v>
      </c>
      <c r="AU8" s="45"/>
      <c r="AV8" s="45"/>
      <c r="AW8" s="45"/>
      <c r="AX8" s="45"/>
      <c r="AY8" s="45"/>
      <c r="AZ8" s="45"/>
      <c r="BA8" s="45"/>
      <c r="BB8" s="45">
        <f>データ!U6</f>
        <v>511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10.76</v>
      </c>
      <c r="Q10" s="45"/>
      <c r="R10" s="45"/>
      <c r="S10" s="45"/>
      <c r="T10" s="45"/>
      <c r="U10" s="45"/>
      <c r="V10" s="45"/>
      <c r="W10" s="45">
        <f>データ!Q6</f>
        <v>97.88</v>
      </c>
      <c r="X10" s="45"/>
      <c r="Y10" s="45"/>
      <c r="Z10" s="45"/>
      <c r="AA10" s="45"/>
      <c r="AB10" s="45"/>
      <c r="AC10" s="45"/>
      <c r="AD10" s="50">
        <f>データ!R6</f>
        <v>2106</v>
      </c>
      <c r="AE10" s="50"/>
      <c r="AF10" s="50"/>
      <c r="AG10" s="50"/>
      <c r="AH10" s="50"/>
      <c r="AI10" s="50"/>
      <c r="AJ10" s="50"/>
      <c r="AK10" s="2"/>
      <c r="AL10" s="50">
        <f>データ!V6</f>
        <v>2112</v>
      </c>
      <c r="AM10" s="50"/>
      <c r="AN10" s="50"/>
      <c r="AO10" s="50"/>
      <c r="AP10" s="50"/>
      <c r="AQ10" s="50"/>
      <c r="AR10" s="50"/>
      <c r="AS10" s="50"/>
      <c r="AT10" s="45">
        <f>データ!W6</f>
        <v>0.82</v>
      </c>
      <c r="AU10" s="45"/>
      <c r="AV10" s="45"/>
      <c r="AW10" s="45"/>
      <c r="AX10" s="45"/>
      <c r="AY10" s="45"/>
      <c r="AZ10" s="45"/>
      <c r="BA10" s="45"/>
      <c r="BB10" s="45">
        <f>データ!X6</f>
        <v>2575.61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113476</v>
      </c>
      <c r="D6" s="33">
        <f t="shared" si="3"/>
        <v>47</v>
      </c>
      <c r="E6" s="33">
        <f t="shared" si="3"/>
        <v>17</v>
      </c>
      <c r="F6" s="33">
        <f t="shared" si="3"/>
        <v>4</v>
      </c>
      <c r="G6" s="33">
        <f t="shared" si="3"/>
        <v>0</v>
      </c>
      <c r="H6" s="33" t="str">
        <f t="shared" si="3"/>
        <v>埼玉県　吉見町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10.76</v>
      </c>
      <c r="Q6" s="34">
        <f t="shared" si="3"/>
        <v>97.88</v>
      </c>
      <c r="R6" s="34">
        <f t="shared" si="3"/>
        <v>2106</v>
      </c>
      <c r="S6" s="34">
        <f t="shared" si="3"/>
        <v>19745</v>
      </c>
      <c r="T6" s="34">
        <f t="shared" si="3"/>
        <v>38.64</v>
      </c>
      <c r="U6" s="34">
        <f t="shared" si="3"/>
        <v>511</v>
      </c>
      <c r="V6" s="34">
        <f t="shared" si="3"/>
        <v>2112</v>
      </c>
      <c r="W6" s="34">
        <f t="shared" si="3"/>
        <v>0.82</v>
      </c>
      <c r="X6" s="34">
        <f t="shared" si="3"/>
        <v>2575.61</v>
      </c>
      <c r="Y6" s="35">
        <f>IF(Y7="",NA(),Y7)</f>
        <v>93.65</v>
      </c>
      <c r="Z6" s="35">
        <f t="shared" ref="Z6:AH6" si="4">IF(Z7="",NA(),Z7)</f>
        <v>82.41</v>
      </c>
      <c r="AA6" s="35">
        <f t="shared" si="4"/>
        <v>74.540000000000006</v>
      </c>
      <c r="AB6" s="35">
        <f t="shared" si="4"/>
        <v>81.900000000000006</v>
      </c>
      <c r="AC6" s="35">
        <f t="shared" si="4"/>
        <v>83.82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5138.6400000000003</v>
      </c>
      <c r="BG6" s="35">
        <f t="shared" ref="BG6:BO6" si="7">IF(BG7="",NA(),BG7)</f>
        <v>4972.83</v>
      </c>
      <c r="BH6" s="35">
        <f t="shared" si="7"/>
        <v>4646.59</v>
      </c>
      <c r="BI6" s="35">
        <f t="shared" si="7"/>
        <v>4631.1400000000003</v>
      </c>
      <c r="BJ6" s="35">
        <f t="shared" si="7"/>
        <v>4375.99</v>
      </c>
      <c r="BK6" s="35">
        <f t="shared" si="7"/>
        <v>1716.82</v>
      </c>
      <c r="BL6" s="35">
        <f t="shared" si="7"/>
        <v>1554.05</v>
      </c>
      <c r="BM6" s="35">
        <f t="shared" si="7"/>
        <v>1436</v>
      </c>
      <c r="BN6" s="35">
        <f t="shared" si="7"/>
        <v>1434.89</v>
      </c>
      <c r="BO6" s="35">
        <f t="shared" si="7"/>
        <v>1298.9100000000001</v>
      </c>
      <c r="BP6" s="34" t="str">
        <f>IF(BP7="","",IF(BP7="-","【-】","【"&amp;SUBSTITUTE(TEXT(BP7,"#,##0.00"),"-","△")&amp;"】"))</f>
        <v>【1,348.09】</v>
      </c>
      <c r="BQ6" s="35">
        <f>IF(BQ7="",NA(),BQ7)</f>
        <v>78.150000000000006</v>
      </c>
      <c r="BR6" s="35">
        <f t="shared" ref="BR6:BZ6" si="8">IF(BR7="",NA(),BR7)</f>
        <v>52.65</v>
      </c>
      <c r="BS6" s="35">
        <f t="shared" si="8"/>
        <v>43.98</v>
      </c>
      <c r="BT6" s="35">
        <f t="shared" si="8"/>
        <v>50.58</v>
      </c>
      <c r="BU6" s="35">
        <f t="shared" si="8"/>
        <v>79.11</v>
      </c>
      <c r="BV6" s="35">
        <f t="shared" si="8"/>
        <v>51.73</v>
      </c>
      <c r="BW6" s="35">
        <f t="shared" si="8"/>
        <v>53.01</v>
      </c>
      <c r="BX6" s="35">
        <f t="shared" si="8"/>
        <v>66.56</v>
      </c>
      <c r="BY6" s="35">
        <f t="shared" si="8"/>
        <v>66.22</v>
      </c>
      <c r="BZ6" s="35">
        <f t="shared" si="8"/>
        <v>69.87</v>
      </c>
      <c r="CA6" s="34" t="str">
        <f>IF(CA7="","",IF(CA7="-","【-】","【"&amp;SUBSTITUTE(TEXT(CA7,"#,##0.00"),"-","△")&amp;"】"))</f>
        <v>【69.80】</v>
      </c>
      <c r="CB6" s="35">
        <f>IF(CB7="",NA(),CB7)</f>
        <v>150</v>
      </c>
      <c r="CC6" s="35">
        <f t="shared" ref="CC6:CK6" si="9">IF(CC7="",NA(),CC7)</f>
        <v>219.26</v>
      </c>
      <c r="CD6" s="35">
        <f t="shared" si="9"/>
        <v>260.55</v>
      </c>
      <c r="CE6" s="35">
        <f t="shared" si="9"/>
        <v>233.83</v>
      </c>
      <c r="CF6" s="35">
        <f t="shared" si="9"/>
        <v>150</v>
      </c>
      <c r="CG6" s="35">
        <f t="shared" si="9"/>
        <v>310.47000000000003</v>
      </c>
      <c r="CH6" s="35">
        <f t="shared" si="9"/>
        <v>299.39</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36.67</v>
      </c>
      <c r="CS6" s="35">
        <f t="shared" si="10"/>
        <v>36.200000000000003</v>
      </c>
      <c r="CT6" s="35">
        <f t="shared" si="10"/>
        <v>43.58</v>
      </c>
      <c r="CU6" s="35">
        <f t="shared" si="10"/>
        <v>41.35</v>
      </c>
      <c r="CV6" s="35">
        <f t="shared" si="10"/>
        <v>42.9</v>
      </c>
      <c r="CW6" s="34" t="str">
        <f>IF(CW7="","",IF(CW7="-","【-】","【"&amp;SUBSTITUTE(TEXT(CW7,"#,##0.00"),"-","△")&amp;"】"))</f>
        <v>【42.17】</v>
      </c>
      <c r="CX6" s="35">
        <f>IF(CX7="",NA(),CX7)</f>
        <v>65.28</v>
      </c>
      <c r="CY6" s="35">
        <f t="shared" ref="CY6:DG6" si="11">IF(CY7="",NA(),CY7)</f>
        <v>61.27</v>
      </c>
      <c r="CZ6" s="35">
        <f t="shared" si="11"/>
        <v>60.07</v>
      </c>
      <c r="DA6" s="35">
        <f t="shared" si="11"/>
        <v>65.27</v>
      </c>
      <c r="DB6" s="35">
        <f t="shared" si="11"/>
        <v>65.81</v>
      </c>
      <c r="DC6" s="35">
        <f t="shared" si="11"/>
        <v>71.239999999999995</v>
      </c>
      <c r="DD6" s="35">
        <f t="shared" si="11"/>
        <v>71.069999999999993</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0.04</v>
      </c>
      <c r="EM6" s="35">
        <f t="shared" si="14"/>
        <v>7.0000000000000007E-2</v>
      </c>
      <c r="EN6" s="35">
        <f t="shared" si="14"/>
        <v>0.09</v>
      </c>
      <c r="EO6" s="34" t="str">
        <f>IF(EO7="","",IF(EO7="-","【-】","【"&amp;SUBSTITUTE(TEXT(EO7,"#,##0.00"),"-","△")&amp;"】"))</f>
        <v>【0.09】</v>
      </c>
    </row>
    <row r="7" spans="1:145" s="36" customFormat="1">
      <c r="A7" s="28"/>
      <c r="B7" s="37">
        <v>2016</v>
      </c>
      <c r="C7" s="37">
        <v>113476</v>
      </c>
      <c r="D7" s="37">
        <v>47</v>
      </c>
      <c r="E7" s="37">
        <v>17</v>
      </c>
      <c r="F7" s="37">
        <v>4</v>
      </c>
      <c r="G7" s="37">
        <v>0</v>
      </c>
      <c r="H7" s="37" t="s">
        <v>110</v>
      </c>
      <c r="I7" s="37" t="s">
        <v>111</v>
      </c>
      <c r="J7" s="37" t="s">
        <v>112</v>
      </c>
      <c r="K7" s="37" t="s">
        <v>113</v>
      </c>
      <c r="L7" s="37" t="s">
        <v>114</v>
      </c>
      <c r="M7" s="37"/>
      <c r="N7" s="38" t="s">
        <v>115</v>
      </c>
      <c r="O7" s="38" t="s">
        <v>116</v>
      </c>
      <c r="P7" s="38">
        <v>10.76</v>
      </c>
      <c r="Q7" s="38">
        <v>97.88</v>
      </c>
      <c r="R7" s="38">
        <v>2106</v>
      </c>
      <c r="S7" s="38">
        <v>19745</v>
      </c>
      <c r="T7" s="38">
        <v>38.64</v>
      </c>
      <c r="U7" s="38">
        <v>511</v>
      </c>
      <c r="V7" s="38">
        <v>2112</v>
      </c>
      <c r="W7" s="38">
        <v>0.82</v>
      </c>
      <c r="X7" s="38">
        <v>2575.61</v>
      </c>
      <c r="Y7" s="38">
        <v>93.65</v>
      </c>
      <c r="Z7" s="38">
        <v>82.41</v>
      </c>
      <c r="AA7" s="38">
        <v>74.540000000000006</v>
      </c>
      <c r="AB7" s="38">
        <v>81.900000000000006</v>
      </c>
      <c r="AC7" s="38">
        <v>83.82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5138.6400000000003</v>
      </c>
      <c r="BG7" s="38">
        <v>4972.83</v>
      </c>
      <c r="BH7" s="38">
        <v>4646.59</v>
      </c>
      <c r="BI7" s="38">
        <v>4631.1400000000003</v>
      </c>
      <c r="BJ7" s="38">
        <v>4375.99</v>
      </c>
      <c r="BK7" s="38">
        <v>1716.82</v>
      </c>
      <c r="BL7" s="38">
        <v>1554.05</v>
      </c>
      <c r="BM7" s="38">
        <v>1436</v>
      </c>
      <c r="BN7" s="38">
        <v>1434.89</v>
      </c>
      <c r="BO7" s="38">
        <v>1298.9100000000001</v>
      </c>
      <c r="BP7" s="38">
        <v>1348.09</v>
      </c>
      <c r="BQ7" s="38">
        <v>78.150000000000006</v>
      </c>
      <c r="BR7" s="38">
        <v>52.65</v>
      </c>
      <c r="BS7" s="38">
        <v>43.98</v>
      </c>
      <c r="BT7" s="38">
        <v>50.58</v>
      </c>
      <c r="BU7" s="38">
        <v>79.11</v>
      </c>
      <c r="BV7" s="38">
        <v>51.73</v>
      </c>
      <c r="BW7" s="38">
        <v>53.01</v>
      </c>
      <c r="BX7" s="38">
        <v>66.56</v>
      </c>
      <c r="BY7" s="38">
        <v>66.22</v>
      </c>
      <c r="BZ7" s="38">
        <v>69.87</v>
      </c>
      <c r="CA7" s="38">
        <v>69.8</v>
      </c>
      <c r="CB7" s="38">
        <v>150</v>
      </c>
      <c r="CC7" s="38">
        <v>219.26</v>
      </c>
      <c r="CD7" s="38">
        <v>260.55</v>
      </c>
      <c r="CE7" s="38">
        <v>233.83</v>
      </c>
      <c r="CF7" s="38">
        <v>150</v>
      </c>
      <c r="CG7" s="38">
        <v>310.47000000000003</v>
      </c>
      <c r="CH7" s="38">
        <v>299.39</v>
      </c>
      <c r="CI7" s="38">
        <v>244.29</v>
      </c>
      <c r="CJ7" s="38">
        <v>246.72</v>
      </c>
      <c r="CK7" s="38">
        <v>234.96</v>
      </c>
      <c r="CL7" s="38">
        <v>232.54</v>
      </c>
      <c r="CM7" s="38" t="s">
        <v>115</v>
      </c>
      <c r="CN7" s="38" t="s">
        <v>115</v>
      </c>
      <c r="CO7" s="38" t="s">
        <v>115</v>
      </c>
      <c r="CP7" s="38" t="s">
        <v>115</v>
      </c>
      <c r="CQ7" s="38" t="s">
        <v>115</v>
      </c>
      <c r="CR7" s="38">
        <v>36.67</v>
      </c>
      <c r="CS7" s="38">
        <v>36.200000000000003</v>
      </c>
      <c r="CT7" s="38">
        <v>43.58</v>
      </c>
      <c r="CU7" s="38">
        <v>41.35</v>
      </c>
      <c r="CV7" s="38">
        <v>42.9</v>
      </c>
      <c r="CW7" s="38">
        <v>42.17</v>
      </c>
      <c r="CX7" s="38">
        <v>65.28</v>
      </c>
      <c r="CY7" s="38">
        <v>61.27</v>
      </c>
      <c r="CZ7" s="38">
        <v>60.07</v>
      </c>
      <c r="DA7" s="38">
        <v>65.27</v>
      </c>
      <c r="DB7" s="38">
        <v>65.81</v>
      </c>
      <c r="DC7" s="38">
        <v>71.239999999999995</v>
      </c>
      <c r="DD7" s="38">
        <v>71.069999999999993</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