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水生活課\03　管理係（下水関係）\吉田\決算統計\H28決算統計\経営比較分析表\【経営比較分析表】2016_113476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E10" i="5" l="1"/>
  <c r="C10" i="5"/>
  <c r="D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<sst xmlns="http://schemas.openxmlformats.org/spreadsheetml/2006/main" count="245" uniqueCount="125">
  <si>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</si>
  <si>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</si>
  <si>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</si>
  <si>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</si>
  <si>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</si>
  <si>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</si>
  <si>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</si>
  <si>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</si>
  <si>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</si>
  <si>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</si>
  <si>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</si>
  <si>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</si>
  <si>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</si>
  <si>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</si>
  <si>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</si>
  <si>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</si>
  <si>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</si>
  <si>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</si>
  <si>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</si>
  <si>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</si>
  <si>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</si>
  <si>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</si>
  <si>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</si>
  <si>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</si>
  <si>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</si>
  <si>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</si>
  <si>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</si>
  <si>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</si>
  <si>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</si>
  <si>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</si>
  <si>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</si>
  <si>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</si>
  <si>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</si>
  <si>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</si>
  <si>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</si>
  <si>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</si>
  <si>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</si>
  <si>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</si>
  <si>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</si>
  <si>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</si>
  <si>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</si>
  <si>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</si>
  <si>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</si>
  <si>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</si>
  <si>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</si>
  <si>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</si>
  <si>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</si>
  <si>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</si>
  <si>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</si>
  <si>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</si>
  <si>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</si>
  <si>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</si>
  <si>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</si>
  <si>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</si>
  <si>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</si>
  <si>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</si>
  <si>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</si>
  <si>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</si>
  <si>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</si>
  <si>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</si>
  <si>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</si>
  <si>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</si>
  <si>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</si>
  <si>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</si>
  <si>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</si>
  <si>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</si>
  <si>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</si>
  <si>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</si>
  <si>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</si>
  <si>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</si>
  <si>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</si>
  <si>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</si>
  <si>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</si>
  <si>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</si>
  <si>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</si>
  <si>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</si>
  <si>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</si>
  <si>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</si>
  <si>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</si>
  <si>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</si>
  <si>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</si>
  <si>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</si>
  <si>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</si>
  <si>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</si>
  <si>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</si>
  <si>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</si>
  <si>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</si>
  <si>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</si>
  <si>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</si>
  <si>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</si>
  <si>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</si>
  <si>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</si>
  <si>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</si>
  <si>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</si>
  <si>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</si>
  <si>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</si>
  <si>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</si>
  <si>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</si>
  <si>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</si>
  <si>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</si>
  <si>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</si>
  <si>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</si>
  <si>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</si>
  <si>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</si>
  <si>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</si>
  <si>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</si>
  <si>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</si>
  <si>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</si>
  <si>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</si>
  <si>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吉見町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</si>
  <si>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</si>
  <si>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</si>
  <si>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</si>
  <si>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</si>
  <si>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</si>
  <si>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</si>
  <si>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</si>
  <si>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</si>
  <si>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</si>
  <si>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</si>
  <si>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</si>
  <si>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</si>
  <si>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現在のところ、管渠等の老朽化は見られない。今後、計画的な維持管理に努めていく。</t>
    <rPh sb="1" eb="3">
      <t>ゲンザイ</t>
    </rPh>
    <rPh sb="8" eb="10">
      <t>カンキョ</t>
    </rPh>
    <rPh sb="10" eb="11">
      <t>トウ</t>
    </rPh>
    <rPh sb="12" eb="15">
      <t>ロウキュウカ</t>
    </rPh>
    <rPh sb="16" eb="17">
      <t>ミ</t>
    </rPh>
    <rPh sb="22" eb="24">
      <t>コンゴ</t>
    </rPh>
    <rPh sb="25" eb="28">
      <t>ケイカクテキ</t>
    </rPh>
    <rPh sb="29" eb="31">
      <t>イジ</t>
    </rPh>
    <rPh sb="31" eb="33">
      <t>カンリ</t>
    </rPh>
    <rPh sb="34" eb="35">
      <t>ツト</t>
    </rPh>
    <phoneticPr fontId="4"/>
  </si>
  <si>
    <t>　経営状況については前年度と変化はほとんどなく、安定している。今後、経費節減に加え、必要があればストックマネジメントや経営戦略の見直し等を検討しつつ、計画的な施設の維持管理に努め、効率的で安定的な経営を実施していく。</t>
    <rPh sb="1" eb="3">
      <t>ケイエイ</t>
    </rPh>
    <rPh sb="3" eb="5">
      <t>ジョウキョウ</t>
    </rPh>
    <rPh sb="10" eb="13">
      <t>ゼンネンド</t>
    </rPh>
    <rPh sb="14" eb="16">
      <t>ヘンカ</t>
    </rPh>
    <rPh sb="24" eb="26">
      <t>アンテイ</t>
    </rPh>
    <rPh sb="31" eb="33">
      <t>コンゴ</t>
    </rPh>
    <rPh sb="34" eb="36">
      <t>ケイヒ</t>
    </rPh>
    <rPh sb="36" eb="38">
      <t>セツゲン</t>
    </rPh>
    <rPh sb="39" eb="40">
      <t>クワ</t>
    </rPh>
    <rPh sb="42" eb="44">
      <t>ヒツヨウ</t>
    </rPh>
    <rPh sb="59" eb="61">
      <t>ケイエイ</t>
    </rPh>
    <rPh sb="61" eb="63">
      <t>センリャク</t>
    </rPh>
    <rPh sb="64" eb="66">
      <t>ミナオ</t>
    </rPh>
    <rPh sb="67" eb="68">
      <t>トウ</t>
    </rPh>
    <rPh sb="69" eb="71">
      <t>ケントウ</t>
    </rPh>
    <rPh sb="75" eb="77">
      <t>ケイカク</t>
    </rPh>
    <rPh sb="77" eb="78">
      <t>テキ</t>
    </rPh>
    <rPh sb="79" eb="81">
      <t>シセツ</t>
    </rPh>
    <rPh sb="82" eb="84">
      <t>イジ</t>
    </rPh>
    <rPh sb="84" eb="86">
      <t>カンリ</t>
    </rPh>
    <rPh sb="87" eb="88">
      <t>ツト</t>
    </rPh>
    <rPh sb="90" eb="92">
      <t>コウリツ</t>
    </rPh>
    <rPh sb="92" eb="93">
      <t>テキ</t>
    </rPh>
    <rPh sb="94" eb="97">
      <t>アンテイテキ</t>
    </rPh>
    <rPh sb="98" eb="100">
      <t>ケイエイ</t>
    </rPh>
    <rPh sb="101" eb="103">
      <t>ジッシ</t>
    </rPh>
    <phoneticPr fontId="4"/>
  </si>
  <si>
    <t>①収益的収支比率　　　　　　　　　　　　　　　　　　　　　　　　　　　　　　　　　　　　　　　　　　　　　　　　　　　　　　　　　　　　　　　　　　　　　　　　　　　　　　　　　　　　　　　　　　　　　　　　　　　　　　　　　　　　　　　　　　　　　　　　　　　　　　　　　　　　　　　　　　　　　　　　　　　　　　　　　　　　　　　　　　　　　　　　　　　　　　　　　　　　　　　　　　　　　　　　　　　　　　　　　　　　　　　　　　　　　　　　　　　　　　　　　　　　　　　　　　　　　　　　　　　　　　　　　　　　　　　　　　　　　　　　　　　　　　　　　　　　　　　　　　　　　　　　　　　　　　　　　　　　　　　　　　　　　　　　　　　　　　　　　　　　　　　　　　　　　　　　　　　　　　　　　　　　　　　　　　　　　　　　　　　　　　　　　　　　　　　　　　　　　　　　　　　　                 
　総費用と地方債償還金の合計額は平成２７年度とほぼ変わりないが、大口使用者からの料金収入の減少により、収益的収支比率が減少に転じた。　　　　　　　　　　　　　　　　　　　　　　　　　　　　　④企業債残高対事業規模比率　　　　　　　　　　　　　　　　　　　　　　　　　　　　　　　　　　　　　　　　　　　　　　　　　　　　　　　　　　　　　　　　　　　　　　　　　　　　　　　　　　　　　　　　　　　　　　　　　　　　　　　　　　　　
　企業債の新規借入額が償還額を超えないよう抑制しているため地方債残高は減少したものの、料金収入の減少による営業収益の減少等により、比率は平成２７年度と同水準となった。　　　　　　　　　　　　　　　　　　　　　　　　　　　　　　　　　　　　　　　　　　　　　　　　　　　　　　　　　　　　　　　　　　　　　　　　　　　　　　　　　　　　　　　　　　　　　　　　　　　⑤経費回収率　　　　　　　　　　　　　　　　　　　　　　　　　　　　　　　　　　　　　　　　　　　　　　　　　　　　　　　　　　　　　　　　　　　　　　　　　　　　　　　　　　　　　　　　　　　　　　　　　　
　比率は１００％を維持しており、使用料で回収すべき経費を使用料収入で賄えている。
⑥汚水処理原価　　　　　　　　　　　　　　　　　　　　　　　　　　　　　　　　　　　　　　　　　　　　　　　　　　　　　　　　　　　　　　　　　　　　　　　　　　　　　　　　　　　　　　　　　　　　　　　　　
　平成２７年度に比べ、平成２８年度は汚水処理費と年間有収水量の双方が減少したため、汚水処理原価はほぼ同額となった。年間有収水量が減少したのは大口使用者の排水量が減少したためである。汚水処理費が減少したのは流域下水道管理運営費負担金の額が減少したためである。　　　　　　　　　　　　　　　　　　　　　　　　　　　　　　　　　　　　　　　　　　　　　　　　　　　　　　　　　　　　　　　　　　　　　　　　　　　　　　　　　　　　　　　　　　　　　　　　⑧水洗化比率　　　　　　　　　　　　　　　　　　　　　　　　　　　　　　　　　　　　　　　　　　　　　　　　　　　　　　　　　　　　　　　　　　　　　　　　　　　　　　　　　　　　　　　　　　　　　　　　　　
　例年と同レベル推移している。引き続き水洗化率の向上に努める。　　　　　　　　　　　　　　　　　　　　　　　　　　　　　　　　　　　　　　　　　　　　　　　　　　　　　　　　　　　　　　　　　　　　　　　　　　　　　　　　　　　　　　　　　　　　　　　　　　　　　　　　　　　　</t>
    <rPh sb="1" eb="3">
      <t>シュウエキ</t>
    </rPh>
    <rPh sb="3" eb="4">
      <t>テキ</t>
    </rPh>
    <rPh sb="4" eb="6">
      <t>シュウシ</t>
    </rPh>
    <rPh sb="6" eb="8">
      <t>ヒリツ</t>
    </rPh>
    <rPh sb="419" eb="422">
      <t>チホウサイ</t>
    </rPh>
    <rPh sb="422" eb="425">
      <t>ショウカンキン</t>
    </rPh>
    <rPh sb="426" eb="428">
      <t>ゴウケイ</t>
    </rPh>
    <rPh sb="428" eb="429">
      <t>ガク</t>
    </rPh>
    <rPh sb="439" eb="440">
      <t>カ</t>
    </rPh>
    <rPh sb="446" eb="448">
      <t>オオグチ</t>
    </rPh>
    <rPh sb="448" eb="451">
      <t>シヨウシャ</t>
    </rPh>
    <rPh sb="454" eb="456">
      <t>リョウキン</t>
    </rPh>
    <rPh sb="456" eb="458">
      <t>シュウニュウ</t>
    </rPh>
    <rPh sb="459" eb="461">
      <t>ゲンショウ</t>
    </rPh>
    <rPh sb="465" eb="468">
      <t>シュウエキテキ</t>
    </rPh>
    <rPh sb="468" eb="470">
      <t>シュウシ</t>
    </rPh>
    <rPh sb="470" eb="472">
      <t>ヒリツ</t>
    </rPh>
    <rPh sb="473" eb="475">
      <t>ゲンショウ</t>
    </rPh>
    <rPh sb="476" eb="477">
      <t>テン</t>
    </rPh>
    <rPh sb="510" eb="513">
      <t>キギョウサイ</t>
    </rPh>
    <rPh sb="513" eb="515">
      <t>ザンダカ</t>
    </rPh>
    <rPh sb="515" eb="516">
      <t>タイ</t>
    </rPh>
    <rPh sb="516" eb="518">
      <t>ジギョウ</t>
    </rPh>
    <rPh sb="518" eb="520">
      <t>キボ</t>
    </rPh>
    <rPh sb="520" eb="522">
      <t>ヒリツ</t>
    </rPh>
    <rPh sb="632" eb="635">
      <t>キギョウサイ</t>
    </rPh>
    <rPh sb="636" eb="638">
      <t>シンキ</t>
    </rPh>
    <rPh sb="638" eb="640">
      <t>カリイレ</t>
    </rPh>
    <rPh sb="640" eb="641">
      <t>ガク</t>
    </rPh>
    <rPh sb="642" eb="645">
      <t>ショウカンガク</t>
    </rPh>
    <rPh sb="646" eb="647">
      <t>コ</t>
    </rPh>
    <rPh sb="652" eb="654">
      <t>ヨクセイ</t>
    </rPh>
    <rPh sb="660" eb="663">
      <t>チホウサイ</t>
    </rPh>
    <rPh sb="663" eb="664">
      <t>ザン</t>
    </rPh>
    <rPh sb="664" eb="665">
      <t>コウ</t>
    </rPh>
    <rPh sb="666" eb="668">
      <t>ゲンショウ</t>
    </rPh>
    <rPh sb="674" eb="676">
      <t>リョウキン</t>
    </rPh>
    <rPh sb="676" eb="678">
      <t>シュウニュウ</t>
    </rPh>
    <rPh sb="679" eb="681">
      <t>ゲンショウ</t>
    </rPh>
    <rPh sb="684" eb="686">
      <t>エイギョウ</t>
    </rPh>
    <rPh sb="686" eb="688">
      <t>シュウエキ</t>
    </rPh>
    <rPh sb="689" eb="691">
      <t>ゲンショウ</t>
    </rPh>
    <rPh sb="691" eb="692">
      <t>トウ</t>
    </rPh>
    <rPh sb="696" eb="698">
      <t>ヒリツ</t>
    </rPh>
    <rPh sb="704" eb="705">
      <t>ド</t>
    </rPh>
    <rPh sb="706" eb="709">
      <t>ドウスイジュン</t>
    </rPh>
    <rPh sb="814" eb="816">
      <t>ケイヒ</t>
    </rPh>
    <rPh sb="816" eb="818">
      <t>カイシュウ</t>
    </rPh>
    <rPh sb="818" eb="819">
      <t>リツ</t>
    </rPh>
    <rPh sb="919" eb="921">
      <t>ヒリツ</t>
    </rPh>
    <rPh sb="927" eb="929">
      <t>イジ</t>
    </rPh>
    <rPh sb="934" eb="937">
      <t>シヨウリョウ</t>
    </rPh>
    <rPh sb="938" eb="940">
      <t>カイシュウ</t>
    </rPh>
    <rPh sb="943" eb="945">
      <t>ケイヒ</t>
    </rPh>
    <rPh sb="946" eb="949">
      <t>シヨウリョウ</t>
    </rPh>
    <rPh sb="949" eb="951">
      <t>シュウニュウ</t>
    </rPh>
    <rPh sb="952" eb="953">
      <t>マカナ</t>
    </rPh>
    <rPh sb="960" eb="962">
      <t>オスイ</t>
    </rPh>
    <rPh sb="962" eb="964">
      <t>ショリ</t>
    </rPh>
    <rPh sb="964" eb="966">
      <t>ゲンカ</t>
    </rPh>
    <rPh sb="1065" eb="1067">
      <t>ヘイセイ</t>
    </rPh>
    <rPh sb="1069" eb="1071">
      <t>ネンド</t>
    </rPh>
    <rPh sb="1072" eb="1073">
      <t>クラ</t>
    </rPh>
    <rPh sb="1075" eb="1077">
      <t>ヘイセイ</t>
    </rPh>
    <rPh sb="1079" eb="1081">
      <t>ネンド</t>
    </rPh>
    <rPh sb="1082" eb="1084">
      <t>オスイ</t>
    </rPh>
    <rPh sb="1105" eb="1107">
      <t>オスイ</t>
    </rPh>
    <rPh sb="1107" eb="1109">
      <t>ショリ</t>
    </rPh>
    <rPh sb="1109" eb="1111">
      <t>ゲンカ</t>
    </rPh>
    <rPh sb="1114" eb="1116">
      <t>ドウガク</t>
    </rPh>
    <rPh sb="1128" eb="1130">
      <t>ゲンショウ</t>
    </rPh>
    <rPh sb="1134" eb="1136">
      <t>オオグチ</t>
    </rPh>
    <rPh sb="1136" eb="1139">
      <t>シヨウシャ</t>
    </rPh>
    <rPh sb="1140" eb="1143">
      <t>ハイスイリョウ</t>
    </rPh>
    <rPh sb="1144" eb="1146">
      <t>ゲンショウ</t>
    </rPh>
    <rPh sb="1160" eb="1162">
      <t>ゲンショウ</t>
    </rPh>
    <rPh sb="1166" eb="1168">
      <t>リュウイキ</t>
    </rPh>
    <rPh sb="1168" eb="1171">
      <t>ゲスイドウ</t>
    </rPh>
    <rPh sb="1171" eb="1173">
      <t>カンリ</t>
    </rPh>
    <rPh sb="1173" eb="1176">
      <t>ウンエイヒ</t>
    </rPh>
    <rPh sb="1176" eb="1179">
      <t>フタンキン</t>
    </rPh>
    <rPh sb="1180" eb="1181">
      <t>ガク</t>
    </rPh>
    <rPh sb="1182" eb="1184">
      <t>ゲンショウ</t>
    </rPh>
    <rPh sb="1289" eb="1291">
      <t>スイセン</t>
    </rPh>
    <rPh sb="1291" eb="1292">
      <t>カ</t>
    </rPh>
    <rPh sb="1292" eb="1294">
      <t>ヒリツ</t>
    </rPh>
    <rPh sb="1394" eb="1396">
      <t>レイネン</t>
    </rPh>
    <rPh sb="1397" eb="1398">
      <t>ドウ</t>
    </rPh>
    <rPh sb="1401" eb="1403">
      <t>スイイ</t>
    </rPh>
    <rPh sb="1408" eb="1409">
      <t>ヒ</t>
    </rPh>
    <rPh sb="1410" eb="1411">
      <t>ツヅ</t>
    </rPh>
    <rPh sb="1412" eb="1415">
      <t>スイセンカ</t>
    </rPh>
    <rPh sb="1415" eb="1416">
      <t>リツ</t>
    </rPh>
    <rPh sb="1417" eb="1419">
      <t>コウジョウ</t>
    </rPh>
    <rPh sb="1420" eb="142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</si>
</sst>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1401784"/>
        <c:axId val="3614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361401784"/>
        <c:axId val="361402176"/>
      </c:lineChart>
      <c:dateAx>
        <c:axId val="361401784"/>
        <c:scaling>
          <c:orientation val="minMax"/>
        </c:scaling>
        <c:delete val="1"/>
        <c:axPos val="b"/>
        <c:numFmt formatCode="ge" sourceLinked="1"/>
        <c:majorTickMark val="none"/>
        <c:minorTickMark val="none"/>
        <c:tickLblPos val="none"/>
        <c:crossAx val="361402176"/>
        <c:crosses val="autoZero"/>
        <c:auto val="1"/>
        <c:lblOffset val="100"/>
        <c:baseTimeUnit val="years"/>
      </c:dateAx>
      <c:valAx>
        <c:axId val="3614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4857512"/>
        <c:axId val="36485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364857512"/>
        <c:axId val="364857904"/>
      </c:lineChart>
      <c:dateAx>
        <c:axId val="364857512"/>
        <c:scaling>
          <c:orientation val="minMax"/>
        </c:scaling>
        <c:delete val="1"/>
        <c:axPos val="b"/>
        <c:numFmt formatCode="ge" sourceLinked="1"/>
        <c:majorTickMark val="none"/>
        <c:minorTickMark val="none"/>
        <c:tickLblPos val="none"/>
        <c:crossAx val="364857904"/>
        <c:crosses val="autoZero"/>
        <c:auto val="1"/>
        <c:lblOffset val="100"/>
        <c:baseTimeUnit val="years"/>
      </c:dateAx>
      <c:valAx>
        <c:axId val="3648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5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97.16</c:v>
                </c:pt>
                <c:pt idx="1">
                  <c:v>96.7</c:v>
                </c:pt>
                <c:pt idx="2">
                  <c:v>96.9</c:v>
                </c:pt>
                <c:pt idx="3">
                  <c:v>96.5</c:v>
                </c:pt>
                <c:pt idx="4">
                  <c:v>96.23</c:v>
                </c:pt>
              </c:numCache>
            </c:numRef>
          </c:val>
        </c:ser>
        <c:dLbls>
          <c:showLegendKey val="0"/>
          <c:showVal val="0"/>
          <c:showCatName val="0"/>
          <c:showSerName val="0"/>
          <c:showPercent val="0"/>
          <c:showBubbleSize val="0"/>
        </c:dLbls>
        <c:gapWidth val="150"/>
        <c:axId val="364994608"/>
        <c:axId val="36499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64994608"/>
        <c:axId val="364995000"/>
      </c:lineChart>
      <c:dateAx>
        <c:axId val="364994608"/>
        <c:scaling>
          <c:orientation val="minMax"/>
        </c:scaling>
        <c:delete val="1"/>
        <c:axPos val="b"/>
        <c:numFmt formatCode="ge" sourceLinked="1"/>
        <c:majorTickMark val="none"/>
        <c:minorTickMark val="none"/>
        <c:tickLblPos val="none"/>
        <c:crossAx val="364995000"/>
        <c:crosses val="autoZero"/>
        <c:auto val="1"/>
        <c:lblOffset val="100"/>
        <c:baseTimeUnit val="years"/>
      </c:dateAx>
      <c:valAx>
        <c:axId val="36499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69.97</c:v>
                </c:pt>
                <c:pt idx="1">
                  <c:v>90.93</c:v>
                </c:pt>
                <c:pt idx="2">
                  <c:v>92.56</c:v>
                </c:pt>
                <c:pt idx="3">
                  <c:v>98.49</c:v>
                </c:pt>
                <c:pt idx="4">
                  <c:v>95.08</c:v>
                </c:pt>
              </c:numCache>
            </c:numRef>
          </c:val>
        </c:ser>
        <c:dLbls>
          <c:showLegendKey val="0"/>
          <c:showVal val="0"/>
          <c:showCatName val="0"/>
          <c:showSerName val="0"/>
          <c:showPercent val="0"/>
          <c:showBubbleSize val="0"/>
        </c:dLbls>
        <c:gapWidth val="150"/>
        <c:axId val="361403352"/>
        <c:axId val="3614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03352"/>
        <c:axId val="361403744"/>
      </c:lineChart>
      <c:dateAx>
        <c:axId val="361403352"/>
        <c:scaling>
          <c:orientation val="minMax"/>
        </c:scaling>
        <c:delete val="1"/>
        <c:axPos val="b"/>
        <c:numFmt formatCode="ge" sourceLinked="1"/>
        <c:majorTickMark val="none"/>
        <c:minorTickMark val="none"/>
        <c:tickLblPos val="none"/>
        <c:crossAx val="361403744"/>
        <c:crosses val="autoZero"/>
        <c:auto val="1"/>
        <c:lblOffset val="100"/>
        <c:baseTimeUnit val="years"/>
      </c:dateAx>
      <c:valAx>
        <c:axId val="3614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04920"/>
        <c:axId val="3614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04920"/>
        <c:axId val="361405312"/>
      </c:lineChart>
      <c:dateAx>
        <c:axId val="361404920"/>
        <c:scaling>
          <c:orientation val="minMax"/>
        </c:scaling>
        <c:delete val="1"/>
        <c:axPos val="b"/>
        <c:numFmt formatCode="ge" sourceLinked="1"/>
        <c:majorTickMark val="none"/>
        <c:minorTickMark val="none"/>
        <c:tickLblPos val="none"/>
        <c:crossAx val="361405312"/>
        <c:crosses val="autoZero"/>
        <c:auto val="1"/>
        <c:lblOffset val="100"/>
        <c:baseTimeUnit val="years"/>
      </c:dateAx>
      <c:valAx>
        <c:axId val="3614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06488"/>
        <c:axId val="3614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06488"/>
        <c:axId val="361406880"/>
      </c:lineChart>
      <c:dateAx>
        <c:axId val="361406488"/>
        <c:scaling>
          <c:orientation val="minMax"/>
        </c:scaling>
        <c:delete val="1"/>
        <c:axPos val="b"/>
        <c:numFmt formatCode="ge" sourceLinked="1"/>
        <c:majorTickMark val="none"/>
        <c:minorTickMark val="none"/>
        <c:tickLblPos val="none"/>
        <c:crossAx val="361406880"/>
        <c:crosses val="autoZero"/>
        <c:auto val="1"/>
        <c:lblOffset val="100"/>
        <c:baseTimeUnit val="years"/>
      </c:dateAx>
      <c:valAx>
        <c:axId val="3614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408056"/>
        <c:axId val="3614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08056"/>
        <c:axId val="361408448"/>
      </c:lineChart>
      <c:dateAx>
        <c:axId val="361408056"/>
        <c:scaling>
          <c:orientation val="minMax"/>
        </c:scaling>
        <c:delete val="1"/>
        <c:axPos val="b"/>
        <c:numFmt formatCode="ge" sourceLinked="1"/>
        <c:majorTickMark val="none"/>
        <c:minorTickMark val="none"/>
        <c:tickLblPos val="none"/>
        <c:crossAx val="361408448"/>
        <c:crosses val="autoZero"/>
        <c:auto val="1"/>
        <c:lblOffset val="100"/>
        <c:baseTimeUnit val="years"/>
      </c:dateAx>
      <c:valAx>
        <c:axId val="3614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4851240"/>
        <c:axId val="36485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4851240"/>
        <c:axId val="364851632"/>
      </c:lineChart>
      <c:dateAx>
        <c:axId val="364851240"/>
        <c:scaling>
          <c:orientation val="minMax"/>
        </c:scaling>
        <c:delete val="1"/>
        <c:axPos val="b"/>
        <c:numFmt formatCode="ge" sourceLinked="1"/>
        <c:majorTickMark val="none"/>
        <c:minorTickMark val="none"/>
        <c:tickLblPos val="none"/>
        <c:crossAx val="364851632"/>
        <c:crosses val="autoZero"/>
        <c:auto val="1"/>
        <c:lblOffset val="100"/>
        <c:baseTimeUnit val="years"/>
      </c:dateAx>
      <c:valAx>
        <c:axId val="36485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5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621.66</c:v>
                </c:pt>
                <c:pt idx="1">
                  <c:v>687.96</c:v>
                </c:pt>
                <c:pt idx="2">
                  <c:v>540.03</c:v>
                </c:pt>
                <c:pt idx="3">
                  <c:v>384.66</c:v>
                </c:pt>
                <c:pt idx="4">
                  <c:v>385.33</c:v>
                </c:pt>
              </c:numCache>
            </c:numRef>
          </c:val>
        </c:ser>
        <c:dLbls>
          <c:showLegendKey val="0"/>
          <c:showVal val="0"/>
          <c:showCatName val="0"/>
          <c:showSerName val="0"/>
          <c:showPercent val="0"/>
          <c:showBubbleSize val="0"/>
        </c:dLbls>
        <c:gapWidth val="150"/>
        <c:axId val="364852808"/>
        <c:axId val="36485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64852808"/>
        <c:axId val="364853200"/>
      </c:lineChart>
      <c:dateAx>
        <c:axId val="364852808"/>
        <c:scaling>
          <c:orientation val="minMax"/>
        </c:scaling>
        <c:delete val="1"/>
        <c:axPos val="b"/>
        <c:numFmt formatCode="ge" sourceLinked="1"/>
        <c:majorTickMark val="none"/>
        <c:minorTickMark val="none"/>
        <c:tickLblPos val="none"/>
        <c:crossAx val="364853200"/>
        <c:crosses val="autoZero"/>
        <c:auto val="1"/>
        <c:lblOffset val="100"/>
        <c:baseTimeUnit val="years"/>
      </c:dateAx>
      <c:valAx>
        <c:axId val="36485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5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109.12</c:v>
                </c:pt>
                <c:pt idx="1">
                  <c:v>94.83</c:v>
                </c:pt>
                <c:pt idx="2">
                  <c:v>93.87</c:v>
                </c:pt>
                <c:pt idx="3">
                  <c:v>101.96</c:v>
                </c:pt>
                <c:pt idx="4">
                  <c:v>100</c:v>
                </c:pt>
              </c:numCache>
            </c:numRef>
          </c:val>
        </c:ser>
        <c:dLbls>
          <c:showLegendKey val="0"/>
          <c:showVal val="0"/>
          <c:showCatName val="0"/>
          <c:showSerName val="0"/>
          <c:showPercent val="0"/>
          <c:showBubbleSize val="0"/>
        </c:dLbls>
        <c:gapWidth val="150"/>
        <c:axId val="364854376"/>
        <c:axId val="36485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64854376"/>
        <c:axId val="364854768"/>
      </c:lineChart>
      <c:dateAx>
        <c:axId val="364854376"/>
        <c:scaling>
          <c:orientation val="minMax"/>
        </c:scaling>
        <c:delete val="1"/>
        <c:axPos val="b"/>
        <c:numFmt formatCode="ge" sourceLinked="1"/>
        <c:majorTickMark val="none"/>
        <c:minorTickMark val="none"/>
        <c:tickLblPos val="none"/>
        <c:crossAx val="364854768"/>
        <c:crosses val="autoZero"/>
        <c:auto val="1"/>
        <c:lblOffset val="100"/>
        <c:baseTimeUnit val="years"/>
      </c:dateAx>
      <c:valAx>
        <c:axId val="36485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5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167.5</c:v>
                </c:pt>
                <c:pt idx="1">
                  <c:v>188.53</c:v>
                </c:pt>
                <c:pt idx="2">
                  <c:v>198.02</c:v>
                </c:pt>
                <c:pt idx="3">
                  <c:v>186.18</c:v>
                </c:pt>
                <c:pt idx="4">
                  <c:v>186.74</c:v>
                </c:pt>
              </c:numCache>
            </c:numRef>
          </c:val>
        </c:ser>
        <c:dLbls>
          <c:showLegendKey val="0"/>
          <c:showVal val="0"/>
          <c:showCatName val="0"/>
          <c:showSerName val="0"/>
          <c:showPercent val="0"/>
          <c:showBubbleSize val="0"/>
        </c:dLbls>
        <c:gapWidth val="150"/>
        <c:axId val="364855944"/>
        <c:axId val="36485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64855944"/>
        <c:axId val="364856336"/>
      </c:lineChart>
      <c:dateAx>
        <c:axId val="364855944"/>
        <c:scaling>
          <c:orientation val="minMax"/>
        </c:scaling>
        <c:delete val="1"/>
        <c:axPos val="b"/>
        <c:numFmt formatCode="ge" sourceLinked="1"/>
        <c:majorTickMark val="none"/>
        <c:minorTickMark val="none"/>
        <c:tickLblPos val="none"/>
        <c:crossAx val="364856336"/>
        <c:crosses val="autoZero"/>
        <c:auto val="1"/>
        <c:lblOffset val="100"/>
        <c:baseTimeUnit val="years"/>
      </c:dateAx>
      <c:valAx>
        <c:axId val="36485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5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2" zoomScale="90" zoomScaleNormal="9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埼玉県　吉見町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121</v>
      </c>
      <c r="AE8" s="73"/>
      <c r="AF8" s="73"/>
      <c r="AG8" s="73"/>
      <c r="AH8" s="73"/>
      <c r="AI8" s="73"/>
      <c r="AJ8" s="73"/>
      <c r="AK8" s="4"/>
      <c r="AL8" s="67">
        <f>データ!S6</f>
        <v>19745</v>
      </c>
      <c r="AM8" s="67"/>
      <c r="AN8" s="67"/>
      <c r="AO8" s="67"/>
      <c r="AP8" s="67"/>
      <c r="AQ8" s="67"/>
      <c r="AR8" s="67"/>
      <c r="AS8" s="67"/>
      <c r="AT8" s="66">
        <f>データ!T6</f>
        <v>38.64</v>
      </c>
      <c r="AU8" s="66"/>
      <c r="AV8" s="66"/>
      <c r="AW8" s="66"/>
      <c r="AX8" s="66"/>
      <c r="AY8" s="66"/>
      <c r="AZ8" s="66"/>
      <c r="BA8" s="66"/>
      <c r="BB8" s="66">
        <f>データ!U6</f>
        <v>511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13.12</v>
      </c>
      <c r="Q10" s="66"/>
      <c r="R10" s="66"/>
      <c r="S10" s="66"/>
      <c r="T10" s="66"/>
      <c r="U10" s="66"/>
      <c r="V10" s="66"/>
      <c r="W10" s="66">
        <f>データ!Q6</f>
        <v>97.88</v>
      </c>
      <c r="X10" s="66"/>
      <c r="Y10" s="66"/>
      <c r="Z10" s="66"/>
      <c r="AA10" s="66"/>
      <c r="AB10" s="66"/>
      <c r="AC10" s="66"/>
      <c r="AD10" s="67">
        <f>データ!R6</f>
        <v>2106</v>
      </c>
      <c r="AE10" s="67"/>
      <c r="AF10" s="67"/>
      <c r="AG10" s="67"/>
      <c r="AH10" s="67"/>
      <c r="AI10" s="67"/>
      <c r="AJ10" s="67"/>
      <c r="AK10" s="2"/>
      <c r="AL10" s="67">
        <f>データ!V6</f>
        <v>2575</v>
      </c>
      <c r="AM10" s="67"/>
      <c r="AN10" s="67"/>
      <c r="AO10" s="67"/>
      <c r="AP10" s="67"/>
      <c r="AQ10" s="67"/>
      <c r="AR10" s="67"/>
      <c r="AS10" s="67"/>
      <c r="AT10" s="66">
        <f>データ!W6</f>
        <v>0.99</v>
      </c>
      <c r="AU10" s="66"/>
      <c r="AV10" s="66"/>
      <c r="AW10" s="66"/>
      <c r="AX10" s="66"/>
      <c r="AY10" s="66"/>
      <c r="AZ10" s="66"/>
      <c r="BA10" s="66"/>
      <c r="BB10" s="66">
        <f>データ!X6</f>
        <v>2601.0100000000002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113476</v>
      </c>
      <c r="D6" s="33">
        <f t="shared" si="3"/>
        <v>47</v>
      </c>
      <c r="E6" s="33">
        <f t="shared" si="3"/>
        <v>17</v>
      </c>
      <c r="F6" s="33">
        <f t="shared" si="3"/>
        <v>1</v>
      </c>
      <c r="G6" s="33">
        <f t="shared" si="3"/>
        <v>0</v>
      </c>
      <c r="H6" s="33" t="str">
        <f t="shared" si="3"/>
        <v>埼玉県　吉見町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13.12</v>
      </c>
      <c r="Q6" s="34">
        <f t="shared" si="3"/>
        <v>97.88</v>
      </c>
      <c r="R6" s="34">
        <f t="shared" si="3"/>
        <v>2106</v>
      </c>
      <c r="S6" s="34">
        <f t="shared" si="3"/>
        <v>19745</v>
      </c>
      <c r="T6" s="34">
        <f t="shared" si="3"/>
        <v>38.64</v>
      </c>
      <c r="U6" s="34">
        <f t="shared" si="3"/>
        <v>511</v>
      </c>
      <c r="V6" s="34">
        <f t="shared" si="3"/>
        <v>2575</v>
      </c>
      <c r="W6" s="34">
        <f t="shared" si="3"/>
        <v>0.99</v>
      </c>
      <c r="X6" s="34">
        <f t="shared" si="3"/>
        <v>2601.0100000000002</v>
      </c>
      <c r="Y6" s="35">
        <f>IF(Y7="",NA(),Y7)</f>
        <v>69.97</v>
      </c>
      <c r="Z6" s="35">
        <f t="shared" ref="Z6:AH6" si="4">IF(Z7="",NA(),Z7)</f>
        <v>90.93</v>
      </c>
      <c r="AA6" s="35">
        <f t="shared" si="4"/>
        <v>92.56</v>
      </c>
      <c r="AB6" s="35">
        <f t="shared" si="4"/>
        <v>98.49</v>
      </c>
      <c r="AC6" s="35">
        <f t="shared" si="4"/>
        <v>95.08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621.66</v>
      </c>
      <c r="BG6" s="35">
        <f t="shared" ref="BG6:BO6" si="7">IF(BG7="",NA(),BG7)</f>
        <v>687.96</v>
      </c>
      <c r="BH6" s="35">
        <f t="shared" si="7"/>
        <v>540.03</v>
      </c>
      <c r="BI6" s="35">
        <f t="shared" si="7"/>
        <v>384.66</v>
      </c>
      <c r="BJ6" s="35">
        <f t="shared" si="7"/>
        <v>385.33</v>
      </c>
      <c r="BK6" s="35">
        <f t="shared" si="7"/>
        <v>1574.53</v>
      </c>
      <c r="BL6" s="35">
        <f t="shared" si="7"/>
        <v>1209.95</v>
      </c>
      <c r="BM6" s="35">
        <f t="shared" si="7"/>
        <v>1136.5</v>
      </c>
      <c r="BN6" s="35">
        <f t="shared" si="7"/>
        <v>1118.56</v>
      </c>
      <c r="BO6" s="35">
        <f t="shared" si="7"/>
        <v>1111.31</v>
      </c>
      <c r="BP6" s="34" t="str">
        <f>IF(BP7="","",IF(BP7="-","【-】","【"&amp;SUBSTITUTE(TEXT(BP7,"#,##0.00"),"-","△")&amp;"】"))</f>
        <v>【728.30】</v>
      </c>
      <c r="BQ6" s="35">
        <f>IF(BQ7="",NA(),BQ7)</f>
        <v>109.12</v>
      </c>
      <c r="BR6" s="35">
        <f t="shared" ref="BR6:BZ6" si="8">IF(BR7="",NA(),BR7)</f>
        <v>94.83</v>
      </c>
      <c r="BS6" s="35">
        <f t="shared" si="8"/>
        <v>93.87</v>
      </c>
      <c r="BT6" s="35">
        <f t="shared" si="8"/>
        <v>101.96</v>
      </c>
      <c r="BU6" s="35">
        <f t="shared" si="8"/>
        <v>100</v>
      </c>
      <c r="BV6" s="35">
        <f t="shared" si="8"/>
        <v>57.36</v>
      </c>
      <c r="BW6" s="35">
        <f t="shared" si="8"/>
        <v>69.48</v>
      </c>
      <c r="BX6" s="35">
        <f t="shared" si="8"/>
        <v>71.650000000000006</v>
      </c>
      <c r="BY6" s="35">
        <f t="shared" si="8"/>
        <v>72.33</v>
      </c>
      <c r="BZ6" s="35">
        <f t="shared" si="8"/>
        <v>75.540000000000006</v>
      </c>
      <c r="CA6" s="34" t="str">
        <f>IF(CA7="","",IF(CA7="-","【-】","【"&amp;SUBSTITUTE(TEXT(CA7,"#,##0.00"),"-","△")&amp;"】"))</f>
        <v>【100.04】</v>
      </c>
      <c r="CB6" s="35">
        <f>IF(CB7="",NA(),CB7)</f>
        <v>167.5</v>
      </c>
      <c r="CC6" s="35">
        <f t="shared" ref="CC6:CK6" si="9">IF(CC7="",NA(),CC7)</f>
        <v>188.53</v>
      </c>
      <c r="CD6" s="35">
        <f t="shared" si="9"/>
        <v>198.02</v>
      </c>
      <c r="CE6" s="35">
        <f t="shared" si="9"/>
        <v>186.18</v>
      </c>
      <c r="CF6" s="35">
        <f t="shared" si="9"/>
        <v>186.74</v>
      </c>
      <c r="CG6" s="35">
        <f t="shared" si="9"/>
        <v>279.91000000000003</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55.81</v>
      </c>
      <c r="CT6" s="35">
        <f t="shared" si="10"/>
        <v>54.44</v>
      </c>
      <c r="CU6" s="35">
        <f t="shared" si="10"/>
        <v>54.67</v>
      </c>
      <c r="CV6" s="35">
        <f t="shared" si="10"/>
        <v>53.51</v>
      </c>
      <c r="CW6" s="34" t="str">
        <f>IF(CW7="","",IF(CW7="-","【-】","【"&amp;SUBSTITUTE(TEXT(CW7,"#,##0.00"),"-","△")&amp;"】"))</f>
        <v>【60.09】</v>
      </c>
      <c r="CX6" s="35">
        <f>IF(CX7="",NA(),CX7)</f>
        <v>97.16</v>
      </c>
      <c r="CY6" s="35">
        <f t="shared" ref="CY6:DG6" si="11">IF(CY7="",NA(),CY7)</f>
        <v>96.7</v>
      </c>
      <c r="CZ6" s="35">
        <f t="shared" si="11"/>
        <v>96.9</v>
      </c>
      <c r="DA6" s="35">
        <f t="shared" si="11"/>
        <v>96.5</v>
      </c>
      <c r="DB6" s="35">
        <f t="shared" si="11"/>
        <v>96.23</v>
      </c>
      <c r="DC6" s="35">
        <f t="shared" si="11"/>
        <v>66</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113476</v>
      </c>
      <c r="D7" s="37">
        <v>47</v>
      </c>
      <c r="E7" s="37">
        <v>17</v>
      </c>
      <c r="F7" s="37">
        <v>1</v>
      </c>
      <c r="G7" s="37">
        <v>0</v>
      </c>
      <c r="H7" s="37" t="s">
        <v>109</v>
      </c>
      <c r="I7" s="37" t="s">
        <v>110</v>
      </c>
      <c r="J7" s="37" t="s">
        <v>111</v>
      </c>
      <c r="K7" s="37" t="s">
        <v>112</v>
      </c>
      <c r="L7" s="37" t="s">
        <v>113</v>
      </c>
      <c r="M7" s="37"/>
      <c r="N7" s="38" t="s">
        <v>114</v>
      </c>
      <c r="O7" s="38" t="s">
        <v>115</v>
      </c>
      <c r="P7" s="38">
        <v>13.12</v>
      </c>
      <c r="Q7" s="38">
        <v>97.88</v>
      </c>
      <c r="R7" s="38">
        <v>2106</v>
      </c>
      <c r="S7" s="38">
        <v>19745</v>
      </c>
      <c r="T7" s="38">
        <v>38.64</v>
      </c>
      <c r="U7" s="38">
        <v>511</v>
      </c>
      <c r="V7" s="38">
        <v>2575</v>
      </c>
      <c r="W7" s="38">
        <v>0.99</v>
      </c>
      <c r="X7" s="38">
        <v>2601.0100000000002</v>
      </c>
      <c r="Y7" s="38">
        <v>69.97</v>
      </c>
      <c r="Z7" s="38">
        <v>90.93</v>
      </c>
      <c r="AA7" s="38">
        <v>92.56</v>
      </c>
      <c r="AB7" s="38">
        <v>98.49</v>
      </c>
      <c r="AC7" s="38">
        <v>95.08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621.66</v>
      </c>
      <c r="BG7" s="38">
        <v>687.96</v>
      </c>
      <c r="BH7" s="38">
        <v>540.03</v>
      </c>
      <c r="BI7" s="38">
        <v>384.66</v>
      </c>
      <c r="BJ7" s="38">
        <v>385.33</v>
      </c>
      <c r="BK7" s="38">
        <v>1574.53</v>
      </c>
      <c r="BL7" s="38">
        <v>1209.95</v>
      </c>
      <c r="BM7" s="38">
        <v>1136.5</v>
      </c>
      <c r="BN7" s="38">
        <v>1118.56</v>
      </c>
      <c r="BO7" s="38">
        <v>1111.31</v>
      </c>
      <c r="BP7" s="38">
        <v>728.3</v>
      </c>
      <c r="BQ7" s="38">
        <v>109.12</v>
      </c>
      <c r="BR7" s="38">
        <v>94.83</v>
      </c>
      <c r="BS7" s="38">
        <v>93.87</v>
      </c>
      <c r="BT7" s="38">
        <v>101.96</v>
      </c>
      <c r="BU7" s="38">
        <v>100</v>
      </c>
      <c r="BV7" s="38">
        <v>57.36</v>
      </c>
      <c r="BW7" s="38">
        <v>69.48</v>
      </c>
      <c r="BX7" s="38">
        <v>71.650000000000006</v>
      </c>
      <c r="BY7" s="38">
        <v>72.33</v>
      </c>
      <c r="BZ7" s="38">
        <v>75.540000000000006</v>
      </c>
      <c r="CA7" s="38">
        <v>100.04</v>
      </c>
      <c r="CB7" s="38">
        <v>167.5</v>
      </c>
      <c r="CC7" s="38">
        <v>188.53</v>
      </c>
      <c r="CD7" s="38">
        <v>198.02</v>
      </c>
      <c r="CE7" s="38">
        <v>186.18</v>
      </c>
      <c r="CF7" s="38">
        <v>186.74</v>
      </c>
      <c r="CG7" s="38">
        <v>279.91000000000003</v>
      </c>
      <c r="CH7" s="38">
        <v>220.67</v>
      </c>
      <c r="CI7" s="38">
        <v>217.82</v>
      </c>
      <c r="CJ7" s="38">
        <v>215.28</v>
      </c>
      <c r="CK7" s="38">
        <v>207.96</v>
      </c>
      <c r="CL7" s="38">
        <v>137.82</v>
      </c>
      <c r="CM7" s="38" t="s">
        <v>114</v>
      </c>
      <c r="CN7" s="38" t="s">
        <v>114</v>
      </c>
      <c r="CO7" s="38" t="s">
        <v>114</v>
      </c>
      <c r="CP7" s="38" t="s">
        <v>114</v>
      </c>
      <c r="CQ7" s="38" t="s">
        <v>114</v>
      </c>
      <c r="CR7" s="38">
        <v>40.07</v>
      </c>
      <c r="CS7" s="38">
        <v>55.81</v>
      </c>
      <c r="CT7" s="38">
        <v>54.44</v>
      </c>
      <c r="CU7" s="38">
        <v>54.67</v>
      </c>
      <c r="CV7" s="38">
        <v>53.51</v>
      </c>
      <c r="CW7" s="38">
        <v>60.09</v>
      </c>
      <c r="CX7" s="38">
        <v>97.16</v>
      </c>
      <c r="CY7" s="38">
        <v>96.7</v>
      </c>
      <c r="CZ7" s="38">
        <v>96.9</v>
      </c>
      <c r="DA7" s="38">
        <v>96.5</v>
      </c>
      <c r="DB7" s="38">
        <v>96.23</v>
      </c>
      <c r="DC7" s="38">
        <v>66</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