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AT10" i="4"/>
  <c r="AL10" i="4"/>
  <c r="W10" i="4"/>
  <c r="I10" i="4"/>
  <c r="B10" i="4"/>
  <c r="BB8" i="4"/>
  <c r="W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<sst xmlns="http://schemas.openxmlformats.org/spreadsheetml/2006/main" count="232" uniqueCount="120">
  <si>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</si>
  <si>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</si>
  <si>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</si>
  <si>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</si>
  <si>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</si>
  <si>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</si>
  <si>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</si>
  <si>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</si>
  <si>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</si>
  <si>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</si>
  <si>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</si>
  <si>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</si>
  <si>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</si>
  <si>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</si>
  <si>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</si>
  <si>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</si>
  <si>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</si>
  <si>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</si>
  <si>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</si>
  <si>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</si>
  <si>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</si>
  <si>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</si>
  <si>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</si>
  <si>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</si>
  <si>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</si>
  <si>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</si>
  <si>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</si>
  <si>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</si>
  <si>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</si>
  <si>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</si>
  <si>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</si>
  <si>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</si>
  <si>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</si>
  <si>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</si>
  <si>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</si>
  <si>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</si>
  <si>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</si>
  <si>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</si>
  <si>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</si>
  <si>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</si>
  <si>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</si>
  <si>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</si>
  <si>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</si>
  <si>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</si>
  <si>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</si>
  <si>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</si>
  <si>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</si>
  <si>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</si>
  <si>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</si>
  <si>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</si>
  <si>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</si>
  <si>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</si>
  <si>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</si>
  <si>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</si>
  <si>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</si>
  <si>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</si>
  <si>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</si>
  <si>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</si>
  <si>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</si>
  <si>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</si>
  <si>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</si>
  <si>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</si>
  <si>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</si>
  <si>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</si>
  <si>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</si>
  <si>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</si>
  <si>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</si>
  <si>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</si>
  <si>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</si>
  <si>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</si>
  <si>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</si>
  <si>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</si>
  <si>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</si>
  <si>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</si>
  <si>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</si>
  <si>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</si>
  <si>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</si>
  <si>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</si>
  <si>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</si>
  <si>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</si>
  <si>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</si>
  <si>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</si>
  <si>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</si>
  <si>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</si>
  <si>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</si>
  <si>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</si>
  <si>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</si>
  <si>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</si>
  <si>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</si>
  <si>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</si>
  <si>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</si>
  <si>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</si>
  <si>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</si>
  <si>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</si>
  <si>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</si>
  <si>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</si>
  <si>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</si>
  <si>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</si>
  <si>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</si>
  <si>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</si>
  <si>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</si>
  <si>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</si>
  <si>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</si>
  <si>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</si>
  <si>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</si>
  <si>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川島町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</si>
  <si>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</si>
  <si>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</si>
  <si>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</si>
  <si>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</si>
  <si>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</si>
  <si>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</si>
  <si>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</si>
  <si>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</si>
  <si>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</si>
  <si>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</si>
  <si>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</si>
  <si>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①有形固定資産減価償却率は平均より大きく、古い設備の割合が高めであることを示しています。
②管路経年化率は低い値ですので、耐用年数を上回る配水管の割合は平均に比べ小さいといえます。
③管路更新率は前年度までの値に比べ高くなっています。今後は耐震化を目的とした更新工事などを予定しており、高くなっていくものと推察されます。</t>
    <rPh sb="1" eb="3">
      <t>ユウケイ</t>
    </rPh>
    <rPh sb="3" eb="7">
      <t>コテイシ</t>
    </rPh>
    <rPh sb="17" eb="18">
      <t>オオ</t>
    </rPh>
    <rPh sb="21" eb="22">
      <t>フル</t>
    </rPh>
    <rPh sb="23" eb="25">
      <t>セツビ</t>
    </rPh>
    <rPh sb="26" eb="28">
      <t>ワリアイ</t>
    </rPh>
    <rPh sb="29" eb="30">
      <t>タカ</t>
    </rPh>
    <rPh sb="37" eb="38">
      <t>シメ</t>
    </rPh>
    <rPh sb="46" eb="48">
      <t>カンロ</t>
    </rPh>
    <rPh sb="48" eb="51">
      <t>ケイネンカ</t>
    </rPh>
    <rPh sb="51" eb="52">
      <t>リツ</t>
    </rPh>
    <rPh sb="53" eb="54">
      <t>ヒク</t>
    </rPh>
    <rPh sb="55" eb="56">
      <t>アタイ</t>
    </rPh>
    <rPh sb="61" eb="63">
      <t>タイヨウ</t>
    </rPh>
    <rPh sb="63" eb="65">
      <t>ネンスウ</t>
    </rPh>
    <rPh sb="66" eb="68">
      <t>ウワマワ</t>
    </rPh>
    <rPh sb="69" eb="72">
      <t>ハイスイカン</t>
    </rPh>
    <rPh sb="73" eb="75">
      <t>ワリアイ</t>
    </rPh>
    <rPh sb="76" eb="78">
      <t>ヘイキン</t>
    </rPh>
    <rPh sb="79" eb="80">
      <t>クラ</t>
    </rPh>
    <rPh sb="81" eb="82">
      <t>チイ</t>
    </rPh>
    <rPh sb="92" eb="94">
      <t>カンロ</t>
    </rPh>
    <rPh sb="94" eb="96">
      <t>コウシン</t>
    </rPh>
    <rPh sb="96" eb="97">
      <t>リツ</t>
    </rPh>
    <rPh sb="98" eb="100">
      <t>ゼンネン</t>
    </rPh>
    <rPh sb="100" eb="101">
      <t>ド</t>
    </rPh>
    <rPh sb="104" eb="105">
      <t>アタイ</t>
    </rPh>
    <rPh sb="106" eb="107">
      <t>クラ</t>
    </rPh>
    <rPh sb="108" eb="109">
      <t>タカ</t>
    </rPh>
    <rPh sb="117" eb="119">
      <t>コンゴ</t>
    </rPh>
    <rPh sb="120" eb="123">
      <t>タイシンカ</t>
    </rPh>
    <rPh sb="124" eb="126">
      <t>モクテキ</t>
    </rPh>
    <rPh sb="129" eb="131">
      <t>コウシン</t>
    </rPh>
    <rPh sb="131" eb="133">
      <t>コウジ</t>
    </rPh>
    <rPh sb="136" eb="138">
      <t>ヨテイ</t>
    </rPh>
    <rPh sb="143" eb="144">
      <t>タカ</t>
    </rPh>
    <rPh sb="153" eb="155">
      <t>スイサツ</t>
    </rPh>
    <phoneticPr fontId="4"/>
  </si>
  <si>
    <t>①経常収支比率では、複数年にわたり100％を下回っています。過去に行った浄水場施設の更新などに伴う、減価償却費の増加などによるものです。
②累積欠損金比率において、平成２６年度以降の損失は、同年度の会計基準改正に基づき発生した未処分利益剰余金変動額（利益剰余金の過去分）と相殺されています。
③流動比率では、１年先までの支払や返済額に対し、現金預金の残高などは問題ないことを示しています。
④企業債残高対給水収益比率について、平均に比べよい値にあることを示しています。過去５年間において、企業債を借入して行う大規模な工事の機会が減少しているためです。
⑤料金回収率は100％を下回っており、①の費用が収益を上回る状態を反映した内容となっています。
⑥給水原価は、水道料金が全国平均より安価に設定されていることを示しています。
⑦施設利用率は平均より高い値にあり、施設の稼働状況は比較的よいといえます。
⑧有収率は平均に比べ高い値ですが、前年度より低下しています。漏水調査と修繕を行い、改善するよう努力していきます。</t>
    <rPh sb="1" eb="3">
      <t>ケイジョウ</t>
    </rPh>
    <rPh sb="3" eb="5">
      <t>シュウシ</t>
    </rPh>
    <rPh sb="5" eb="7">
      <t>ヒリツ</t>
    </rPh>
    <rPh sb="10" eb="12">
      <t>フクスウ</t>
    </rPh>
    <rPh sb="12" eb="13">
      <t>ネン</t>
    </rPh>
    <rPh sb="30" eb="32">
      <t>カコ</t>
    </rPh>
    <rPh sb="33" eb="34">
      <t>オコナ</t>
    </rPh>
    <rPh sb="36" eb="39">
      <t>ジョウスイジョウ</t>
    </rPh>
    <rPh sb="39" eb="41">
      <t>シセツ</t>
    </rPh>
    <rPh sb="42" eb="44">
      <t>コウシン</t>
    </rPh>
    <rPh sb="47" eb="48">
      <t>トモナ</t>
    </rPh>
    <rPh sb="50" eb="55">
      <t>ゲンカ</t>
    </rPh>
    <rPh sb="56" eb="58">
      <t>ゾウカ</t>
    </rPh>
    <rPh sb="70" eb="72">
      <t>ルイセキ</t>
    </rPh>
    <rPh sb="72" eb="74">
      <t>ケッソン</t>
    </rPh>
    <rPh sb="74" eb="75">
      <t>キン</t>
    </rPh>
    <rPh sb="75" eb="77">
      <t>ヒリツ</t>
    </rPh>
    <rPh sb="82" eb="84">
      <t>ヘイセイ</t>
    </rPh>
    <rPh sb="86" eb="87">
      <t>ネン</t>
    </rPh>
    <rPh sb="87" eb="88">
      <t>ド</t>
    </rPh>
    <rPh sb="88" eb="90">
      <t>イコウ</t>
    </rPh>
    <rPh sb="91" eb="93">
      <t>ソンシツ</t>
    </rPh>
    <rPh sb="95" eb="98">
      <t>ドウネンド</t>
    </rPh>
    <rPh sb="99" eb="101">
      <t>カイケイ</t>
    </rPh>
    <rPh sb="101" eb="103">
      <t>キジュン</t>
    </rPh>
    <rPh sb="103" eb="105">
      <t>カイセイ</t>
    </rPh>
    <rPh sb="106" eb="107">
      <t>モト</t>
    </rPh>
    <rPh sb="109" eb="111">
      <t>ハッセイ</t>
    </rPh>
    <rPh sb="113" eb="124">
      <t>ミショブン</t>
    </rPh>
    <rPh sb="125" eb="130">
      <t>リエキジ</t>
    </rPh>
    <rPh sb="131" eb="133">
      <t>カコ</t>
    </rPh>
    <rPh sb="133" eb="134">
      <t>ブン</t>
    </rPh>
    <rPh sb="136" eb="138">
      <t>ソウサイ</t>
    </rPh>
    <rPh sb="147" eb="149">
      <t>リュウドウ</t>
    </rPh>
    <rPh sb="149" eb="151">
      <t>ヒリツ</t>
    </rPh>
    <rPh sb="155" eb="157">
      <t>ネンサキ</t>
    </rPh>
    <rPh sb="160" eb="162">
      <t>シハラ</t>
    </rPh>
    <rPh sb="163" eb="165">
      <t>ヘンサイ</t>
    </rPh>
    <rPh sb="165" eb="166">
      <t>ガク</t>
    </rPh>
    <rPh sb="167" eb="168">
      <t>タイ</t>
    </rPh>
    <rPh sb="170" eb="172">
      <t>ゲンキン</t>
    </rPh>
    <rPh sb="172" eb="174">
      <t>ヨキン</t>
    </rPh>
    <rPh sb="175" eb="177">
      <t>ザンダカ</t>
    </rPh>
    <rPh sb="180" eb="182">
      <t>モンダイ</t>
    </rPh>
    <rPh sb="187" eb="188">
      <t>シメ</t>
    </rPh>
    <rPh sb="196" eb="198">
      <t>キギョウ</t>
    </rPh>
    <rPh sb="198" eb="199">
      <t>サイ</t>
    </rPh>
    <rPh sb="199" eb="201">
      <t>ザンダカ</t>
    </rPh>
    <rPh sb="201" eb="202">
      <t>タイ</t>
    </rPh>
    <rPh sb="202" eb="204">
      <t>キュウスイ</t>
    </rPh>
    <rPh sb="204" eb="206">
      <t>シュウエキ</t>
    </rPh>
    <rPh sb="206" eb="208">
      <t>ヒリツ</t>
    </rPh>
    <rPh sb="213" eb="215">
      <t>ヘイキン</t>
    </rPh>
    <rPh sb="216" eb="217">
      <t>クラ</t>
    </rPh>
    <rPh sb="220" eb="221">
      <t>アタイ</t>
    </rPh>
    <rPh sb="227" eb="228">
      <t>シメ</t>
    </rPh>
    <rPh sb="234" eb="236">
      <t>カコ</t>
    </rPh>
    <rPh sb="237" eb="238">
      <t>ネン</t>
    </rPh>
    <rPh sb="238" eb="239">
      <t>カン</t>
    </rPh>
    <rPh sb="252" eb="253">
      <t>オコナ</t>
    </rPh>
    <rPh sb="254" eb="257">
      <t>ダイキボ</t>
    </rPh>
    <rPh sb="258" eb="260">
      <t>コウジ</t>
    </rPh>
    <rPh sb="261" eb="263">
      <t>キカイ</t>
    </rPh>
    <rPh sb="264" eb="266">
      <t>ゲンショウ</t>
    </rPh>
    <rPh sb="277" eb="279">
      <t>リョウキン</t>
    </rPh>
    <rPh sb="279" eb="281">
      <t>カイシュウ</t>
    </rPh>
    <rPh sb="281" eb="282">
      <t>リツ</t>
    </rPh>
    <rPh sb="288" eb="290">
      <t>シタマワ</t>
    </rPh>
    <rPh sb="309" eb="311">
      <t>ハンエイ</t>
    </rPh>
    <rPh sb="313" eb="315">
      <t>ナイヨウ</t>
    </rPh>
    <rPh sb="364" eb="366">
      <t>シセツ</t>
    </rPh>
    <rPh sb="366" eb="369">
      <t>リヨウリツ</t>
    </rPh>
    <rPh sb="370" eb="372">
      <t>ヘイキン</t>
    </rPh>
    <rPh sb="374" eb="375">
      <t>タカ</t>
    </rPh>
    <rPh sb="376" eb="377">
      <t>アタイ</t>
    </rPh>
    <rPh sb="381" eb="383">
      <t>シセツ</t>
    </rPh>
    <rPh sb="384" eb="386">
      <t>カドウ</t>
    </rPh>
    <rPh sb="386" eb="388">
      <t>ジョウキョウ</t>
    </rPh>
    <rPh sb="389" eb="392">
      <t>ヒカクテキ</t>
    </rPh>
    <rPh sb="402" eb="404">
      <t>ユウシュウ</t>
    </rPh>
    <rPh sb="404" eb="405">
      <t>リツ</t>
    </rPh>
    <rPh sb="406" eb="408">
      <t>ヘイキン</t>
    </rPh>
    <rPh sb="409" eb="410">
      <t>クラ</t>
    </rPh>
    <rPh sb="411" eb="412">
      <t>タカ</t>
    </rPh>
    <rPh sb="413" eb="414">
      <t>アタイ</t>
    </rPh>
    <rPh sb="418" eb="421">
      <t>ゼンネンド</t>
    </rPh>
    <rPh sb="423" eb="425">
      <t>テイカ</t>
    </rPh>
    <rPh sb="431" eb="433">
      <t>ロウスイ</t>
    </rPh>
    <rPh sb="433" eb="435">
      <t>チョウサ</t>
    </rPh>
    <rPh sb="436" eb="438">
      <t>シュウゼン</t>
    </rPh>
    <rPh sb="439" eb="440">
      <t>オコナ</t>
    </rPh>
    <rPh sb="442" eb="444">
      <t>カイゼン</t>
    </rPh>
    <rPh sb="448" eb="450">
      <t>ドリョク</t>
    </rPh>
    <phoneticPr fontId="4"/>
  </si>
  <si>
    <t>　経営については、漏水発生の防止により有収率向上を目指し、費用の「ムダ」を減らすよう努力していきます。
　浄水場設備については、老朽化による故障の危険性が増すことから、設置年数や稼動状況、重要度を考慮し、更新を進めます。配水管についても、耐震化なども目的として、更新を行います。しかし、更新工事の財源に借入した企業債が、後年になり経営を圧迫する場合もあるため、総合的・長期的な視野で計画をたて、みなさまが将来にわたり安心して水道をお使いになれますよう、努力いたします。</t>
    <rPh sb="1" eb="3">
      <t>ケイエイ</t>
    </rPh>
    <rPh sb="9" eb="11">
      <t>ロウスイ</t>
    </rPh>
    <rPh sb="11" eb="13">
      <t>ハッセイ</t>
    </rPh>
    <rPh sb="14" eb="16">
      <t>ボウシ</t>
    </rPh>
    <rPh sb="19" eb="21">
      <t>ユウシュウ</t>
    </rPh>
    <rPh sb="21" eb="22">
      <t>リツ</t>
    </rPh>
    <rPh sb="22" eb="24">
      <t>コウジョウ</t>
    </rPh>
    <rPh sb="25" eb="27">
      <t>メザ</t>
    </rPh>
    <rPh sb="29" eb="31">
      <t>ヒヨウ</t>
    </rPh>
    <rPh sb="37" eb="38">
      <t>ヘ</t>
    </rPh>
    <rPh sb="42" eb="44">
      <t>ドリョク</t>
    </rPh>
    <rPh sb="53" eb="55">
      <t>ジョウスイ</t>
    </rPh>
    <rPh sb="55" eb="56">
      <t>ジョウ</t>
    </rPh>
    <rPh sb="56" eb="58">
      <t>セツビ</t>
    </rPh>
    <rPh sb="64" eb="67">
      <t>ロウキュウカ</t>
    </rPh>
    <rPh sb="70" eb="72">
      <t>コショウ</t>
    </rPh>
    <rPh sb="73" eb="76">
      <t>キケンセイ</t>
    </rPh>
    <rPh sb="77" eb="78">
      <t>マ</t>
    </rPh>
    <rPh sb="91" eb="93">
      <t>ジョウキョウ</t>
    </rPh>
    <rPh sb="105" eb="106">
      <t>スス</t>
    </rPh>
    <rPh sb="110" eb="113">
      <t>ハイスイカン</t>
    </rPh>
    <rPh sb="119" eb="121">
      <t>タイシン</t>
    </rPh>
    <rPh sb="121" eb="122">
      <t>カ</t>
    </rPh>
    <rPh sb="125" eb="127">
      <t>モクテキ</t>
    </rPh>
    <rPh sb="131" eb="133">
      <t>コウシン</t>
    </rPh>
    <rPh sb="134" eb="135">
      <t>オコナ</t>
    </rPh>
    <rPh sb="143" eb="145">
      <t>コウシン</t>
    </rPh>
    <rPh sb="145" eb="147">
      <t>コウジ</t>
    </rPh>
    <rPh sb="148" eb="150">
      <t>ザイゲン</t>
    </rPh>
    <rPh sb="151" eb="153">
      <t>カリイレ</t>
    </rPh>
    <rPh sb="155" eb="157">
      <t>キギョウ</t>
    </rPh>
    <rPh sb="157" eb="158">
      <t>サイ</t>
    </rPh>
    <rPh sb="160" eb="162">
      <t>コウネン</t>
    </rPh>
    <rPh sb="165" eb="167">
      <t>ケイエイ</t>
    </rPh>
    <rPh sb="168" eb="170">
      <t>アッパク</t>
    </rPh>
    <rPh sb="172" eb="174">
      <t>バアイ</t>
    </rPh>
    <rPh sb="180" eb="183">
      <t>ソウゴウテキ</t>
    </rPh>
    <rPh sb="184" eb="187">
      <t>チョウキテキ</t>
    </rPh>
    <rPh sb="188" eb="190">
      <t>シヤ</t>
    </rPh>
    <rPh sb="191" eb="193">
      <t>ケイカク</t>
    </rPh>
    <rPh sb="202" eb="204">
      <t>ショウライ</t>
    </rPh>
    <rPh sb="208" eb="210">
      <t>アンシン</t>
    </rPh>
    <rPh sb="212" eb="214">
      <t>スイドウ</t>
    </rPh>
    <rPh sb="216" eb="217">
      <t>ツカ</t>
    </rPh>
    <rPh sb="226" eb="228">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</si>
</sst>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0.49</c:v>
                </c:pt>
                <c:pt idx="1">
                  <c:v>0.95</c:v>
                </c:pt>
                <c:pt idx="2">
                  <c:v>0.44</c:v>
                </c:pt>
                <c:pt idx="3">
                  <c:v>0.28999999999999998</c:v>
                </c:pt>
                <c:pt idx="4">
                  <c:v>0.83</c:v>
                </c:pt>
              </c:numCache>
            </c:numRef>
          </c:val>
        </c:ser>
        <c:dLbls>
          <c:showLegendKey val="0"/>
          <c:showVal val="0"/>
          <c:showCatName val="0"/>
          <c:showSerName val="0"/>
          <c:showPercent val="0"/>
          <c:showBubbleSize val="0"/>
        </c:dLbls>
        <c:gapWidth val="150"/>
        <c:axId val="172159744"/>
        <c:axId val="17216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72159744"/>
        <c:axId val="172161664"/>
      </c:lineChart>
      <c:dateAx>
        <c:axId val="172159744"/>
        <c:scaling>
          <c:orientation val="minMax"/>
        </c:scaling>
        <c:delete val="1"/>
        <c:axPos val="b"/>
        <c:numFmt formatCode="ge" sourceLinked="1"/>
        <c:majorTickMark val="none"/>
        <c:minorTickMark val="none"/>
        <c:tickLblPos val="none"/>
        <c:crossAx val="172161664"/>
        <c:crosses val="autoZero"/>
        <c:auto val="1"/>
        <c:lblOffset val="100"/>
        <c:baseTimeUnit val="years"/>
      </c:dateAx>
      <c:valAx>
        <c:axId val="1721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71.97</c:v>
                </c:pt>
                <c:pt idx="1">
                  <c:v>71.59</c:v>
                </c:pt>
                <c:pt idx="2">
                  <c:v>70.56</c:v>
                </c:pt>
                <c:pt idx="3">
                  <c:v>69.099999999999994</c:v>
                </c:pt>
                <c:pt idx="4">
                  <c:v>66.78</c:v>
                </c:pt>
              </c:numCache>
            </c:numRef>
          </c:val>
        </c:ser>
        <c:dLbls>
          <c:showLegendKey val="0"/>
          <c:showVal val="0"/>
          <c:showCatName val="0"/>
          <c:showSerName val="0"/>
          <c:showPercent val="0"/>
          <c:showBubbleSize val="0"/>
        </c:dLbls>
        <c:gapWidth val="150"/>
        <c:axId val="173356160"/>
        <c:axId val="17335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73356160"/>
        <c:axId val="173358080"/>
      </c:lineChart>
      <c:dateAx>
        <c:axId val="173356160"/>
        <c:scaling>
          <c:orientation val="minMax"/>
        </c:scaling>
        <c:delete val="1"/>
        <c:axPos val="b"/>
        <c:numFmt formatCode="ge" sourceLinked="1"/>
        <c:majorTickMark val="none"/>
        <c:minorTickMark val="none"/>
        <c:tickLblPos val="none"/>
        <c:crossAx val="173358080"/>
        <c:crosses val="autoZero"/>
        <c:auto val="1"/>
        <c:lblOffset val="100"/>
        <c:baseTimeUnit val="years"/>
      </c:dateAx>
      <c:valAx>
        <c:axId val="1733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92.38</c:v>
                </c:pt>
                <c:pt idx="1">
                  <c:v>92.63</c:v>
                </c:pt>
                <c:pt idx="2">
                  <c:v>91.05</c:v>
                </c:pt>
                <c:pt idx="3">
                  <c:v>93</c:v>
                </c:pt>
                <c:pt idx="4">
                  <c:v>92.28</c:v>
                </c:pt>
              </c:numCache>
            </c:numRef>
          </c:val>
        </c:ser>
        <c:dLbls>
          <c:showLegendKey val="0"/>
          <c:showVal val="0"/>
          <c:showCatName val="0"/>
          <c:showSerName val="0"/>
          <c:showPercent val="0"/>
          <c:showBubbleSize val="0"/>
        </c:dLbls>
        <c:gapWidth val="150"/>
        <c:axId val="173409024"/>
        <c:axId val="1734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73409024"/>
        <c:axId val="173410944"/>
      </c:lineChart>
      <c:dateAx>
        <c:axId val="173409024"/>
        <c:scaling>
          <c:orientation val="minMax"/>
        </c:scaling>
        <c:delete val="1"/>
        <c:axPos val="b"/>
        <c:numFmt formatCode="ge" sourceLinked="1"/>
        <c:majorTickMark val="none"/>
        <c:minorTickMark val="none"/>
        <c:tickLblPos val="none"/>
        <c:crossAx val="173410944"/>
        <c:crosses val="autoZero"/>
        <c:auto val="1"/>
        <c:lblOffset val="100"/>
        <c:baseTimeUnit val="years"/>
      </c:dateAx>
      <c:valAx>
        <c:axId val="1734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92.15</c:v>
                </c:pt>
                <c:pt idx="1">
                  <c:v>92.58</c:v>
                </c:pt>
                <c:pt idx="2">
                  <c:v>97.65</c:v>
                </c:pt>
                <c:pt idx="3">
                  <c:v>95.14</c:v>
                </c:pt>
                <c:pt idx="4">
                  <c:v>90.35</c:v>
                </c:pt>
              </c:numCache>
            </c:numRef>
          </c:val>
        </c:ser>
        <c:dLbls>
          <c:showLegendKey val="0"/>
          <c:showVal val="0"/>
          <c:showCatName val="0"/>
          <c:showSerName val="0"/>
          <c:showPercent val="0"/>
          <c:showBubbleSize val="0"/>
        </c:dLbls>
        <c:gapWidth val="150"/>
        <c:axId val="172921216"/>
        <c:axId val="1729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72921216"/>
        <c:axId val="172923136"/>
      </c:lineChart>
      <c:dateAx>
        <c:axId val="172921216"/>
        <c:scaling>
          <c:orientation val="minMax"/>
        </c:scaling>
        <c:delete val="1"/>
        <c:axPos val="b"/>
        <c:numFmt formatCode="ge" sourceLinked="1"/>
        <c:majorTickMark val="none"/>
        <c:minorTickMark val="none"/>
        <c:tickLblPos val="none"/>
        <c:crossAx val="172923136"/>
        <c:crosses val="autoZero"/>
        <c:auto val="1"/>
        <c:lblOffset val="100"/>
        <c:baseTimeUnit val="years"/>
      </c:dateAx>
      <c:valAx>
        <c:axId val="172923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9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44.46</c:v>
                </c:pt>
                <c:pt idx="1">
                  <c:v>45.45</c:v>
                </c:pt>
                <c:pt idx="2">
                  <c:v>47.21</c:v>
                </c:pt>
                <c:pt idx="3">
                  <c:v>48.48</c:v>
                </c:pt>
                <c:pt idx="4">
                  <c:v>49.81</c:v>
                </c:pt>
              </c:numCache>
            </c:numRef>
          </c:val>
        </c:ser>
        <c:dLbls>
          <c:showLegendKey val="0"/>
          <c:showVal val="0"/>
          <c:showCatName val="0"/>
          <c:showSerName val="0"/>
          <c:showPercent val="0"/>
          <c:showBubbleSize val="0"/>
        </c:dLbls>
        <c:gapWidth val="150"/>
        <c:axId val="173219840"/>
        <c:axId val="17322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73219840"/>
        <c:axId val="173221760"/>
      </c:lineChart>
      <c:dateAx>
        <c:axId val="173219840"/>
        <c:scaling>
          <c:orientation val="minMax"/>
        </c:scaling>
        <c:delete val="1"/>
        <c:axPos val="b"/>
        <c:numFmt formatCode="ge" sourceLinked="1"/>
        <c:majorTickMark val="none"/>
        <c:minorTickMark val="none"/>
        <c:tickLblPos val="none"/>
        <c:crossAx val="173221760"/>
        <c:crosses val="autoZero"/>
        <c:auto val="1"/>
        <c:lblOffset val="100"/>
        <c:baseTimeUnit val="years"/>
      </c:dateAx>
      <c:valAx>
        <c:axId val="1732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7.91</c:v>
                </c:pt>
                <c:pt idx="1">
                  <c:v>9.23</c:v>
                </c:pt>
                <c:pt idx="2">
                  <c:v>9.16</c:v>
                </c:pt>
                <c:pt idx="3">
                  <c:v>4.13</c:v>
                </c:pt>
                <c:pt idx="4">
                  <c:v>4.71</c:v>
                </c:pt>
              </c:numCache>
            </c:numRef>
          </c:val>
        </c:ser>
        <c:dLbls>
          <c:showLegendKey val="0"/>
          <c:showVal val="0"/>
          <c:showCatName val="0"/>
          <c:showSerName val="0"/>
          <c:showPercent val="0"/>
          <c:showBubbleSize val="0"/>
        </c:dLbls>
        <c:gapWidth val="150"/>
        <c:axId val="173243776"/>
        <c:axId val="17325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73243776"/>
        <c:axId val="173258240"/>
      </c:lineChart>
      <c:dateAx>
        <c:axId val="173243776"/>
        <c:scaling>
          <c:orientation val="minMax"/>
        </c:scaling>
        <c:delete val="1"/>
        <c:axPos val="b"/>
        <c:numFmt formatCode="ge" sourceLinked="1"/>
        <c:majorTickMark val="none"/>
        <c:minorTickMark val="none"/>
        <c:tickLblPos val="none"/>
        <c:crossAx val="173258240"/>
        <c:crosses val="autoZero"/>
        <c:auto val="1"/>
        <c:lblOffset val="100"/>
        <c:baseTimeUnit val="years"/>
      </c:dateAx>
      <c:valAx>
        <c:axId val="1732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4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17.32</c:v>
                </c:pt>
                <c:pt idx="1">
                  <c:v>25.8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72977536"/>
        <c:axId val="17298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72977536"/>
        <c:axId val="172983808"/>
      </c:lineChart>
      <c:dateAx>
        <c:axId val="172977536"/>
        <c:scaling>
          <c:orientation val="minMax"/>
        </c:scaling>
        <c:delete val="1"/>
        <c:axPos val="b"/>
        <c:numFmt formatCode="ge" sourceLinked="1"/>
        <c:majorTickMark val="none"/>
        <c:minorTickMark val="none"/>
        <c:tickLblPos val="none"/>
        <c:crossAx val="172983808"/>
        <c:crosses val="autoZero"/>
        <c:auto val="1"/>
        <c:lblOffset val="100"/>
        <c:baseTimeUnit val="years"/>
      </c:dateAx>
      <c:valAx>
        <c:axId val="172983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97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545.84</c:v>
                </c:pt>
                <c:pt idx="1">
                  <c:v>599.72</c:v>
                </c:pt>
                <c:pt idx="2">
                  <c:v>492.41</c:v>
                </c:pt>
                <c:pt idx="3">
                  <c:v>539.78</c:v>
                </c:pt>
                <c:pt idx="4">
                  <c:v>607.55999999999995</c:v>
                </c:pt>
              </c:numCache>
            </c:numRef>
          </c:val>
        </c:ser>
        <c:dLbls>
          <c:showLegendKey val="0"/>
          <c:showVal val="0"/>
          <c:showCatName val="0"/>
          <c:showSerName val="0"/>
          <c:showPercent val="0"/>
          <c:showBubbleSize val="0"/>
        </c:dLbls>
        <c:gapWidth val="150"/>
        <c:axId val="173001728"/>
        <c:axId val="17303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73001728"/>
        <c:axId val="173032576"/>
      </c:lineChart>
      <c:dateAx>
        <c:axId val="173001728"/>
        <c:scaling>
          <c:orientation val="minMax"/>
        </c:scaling>
        <c:delete val="1"/>
        <c:axPos val="b"/>
        <c:numFmt formatCode="ge" sourceLinked="1"/>
        <c:majorTickMark val="none"/>
        <c:minorTickMark val="none"/>
        <c:tickLblPos val="none"/>
        <c:crossAx val="173032576"/>
        <c:crosses val="autoZero"/>
        <c:auto val="1"/>
        <c:lblOffset val="100"/>
        <c:baseTimeUnit val="years"/>
      </c:dateAx>
      <c:valAx>
        <c:axId val="173032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0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253.39</c:v>
                </c:pt>
                <c:pt idx="1">
                  <c:v>256.01</c:v>
                </c:pt>
                <c:pt idx="2">
                  <c:v>257.29000000000002</c:v>
                </c:pt>
                <c:pt idx="3">
                  <c:v>249.69</c:v>
                </c:pt>
                <c:pt idx="4">
                  <c:v>260.85000000000002</c:v>
                </c:pt>
              </c:numCache>
            </c:numRef>
          </c:val>
        </c:ser>
        <c:dLbls>
          <c:showLegendKey val="0"/>
          <c:showVal val="0"/>
          <c:showCatName val="0"/>
          <c:showSerName val="0"/>
          <c:showPercent val="0"/>
          <c:showBubbleSize val="0"/>
        </c:dLbls>
        <c:gapWidth val="150"/>
        <c:axId val="173062784"/>
        <c:axId val="17306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73062784"/>
        <c:axId val="173069056"/>
      </c:lineChart>
      <c:dateAx>
        <c:axId val="173062784"/>
        <c:scaling>
          <c:orientation val="minMax"/>
        </c:scaling>
        <c:delete val="1"/>
        <c:axPos val="b"/>
        <c:numFmt formatCode="ge" sourceLinked="1"/>
        <c:majorTickMark val="none"/>
        <c:minorTickMark val="none"/>
        <c:tickLblPos val="none"/>
        <c:crossAx val="173069056"/>
        <c:crosses val="autoZero"/>
        <c:auto val="1"/>
        <c:lblOffset val="100"/>
        <c:baseTimeUnit val="years"/>
      </c:dateAx>
      <c:valAx>
        <c:axId val="173069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0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86.21</c:v>
                </c:pt>
                <c:pt idx="1">
                  <c:v>86.02</c:v>
                </c:pt>
                <c:pt idx="2">
                  <c:v>94.59</c:v>
                </c:pt>
                <c:pt idx="3">
                  <c:v>91.92</c:v>
                </c:pt>
                <c:pt idx="4">
                  <c:v>86.69</c:v>
                </c:pt>
              </c:numCache>
            </c:numRef>
          </c:val>
        </c:ser>
        <c:dLbls>
          <c:showLegendKey val="0"/>
          <c:showVal val="0"/>
          <c:showCatName val="0"/>
          <c:showSerName val="0"/>
          <c:showPercent val="0"/>
          <c:showBubbleSize val="0"/>
        </c:dLbls>
        <c:gapWidth val="150"/>
        <c:axId val="173156608"/>
        <c:axId val="1731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73156608"/>
        <c:axId val="173166976"/>
      </c:lineChart>
      <c:dateAx>
        <c:axId val="173156608"/>
        <c:scaling>
          <c:orientation val="minMax"/>
        </c:scaling>
        <c:delete val="1"/>
        <c:axPos val="b"/>
        <c:numFmt formatCode="ge" sourceLinked="1"/>
        <c:majorTickMark val="none"/>
        <c:minorTickMark val="none"/>
        <c:tickLblPos val="none"/>
        <c:crossAx val="173166976"/>
        <c:crosses val="autoZero"/>
        <c:auto val="1"/>
        <c:lblOffset val="100"/>
        <c:baseTimeUnit val="years"/>
      </c:dateAx>
      <c:valAx>
        <c:axId val="1731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1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164.71</c:v>
                </c:pt>
                <c:pt idx="1">
                  <c:v>165.58</c:v>
                </c:pt>
                <c:pt idx="2">
                  <c:v>149.49</c:v>
                </c:pt>
                <c:pt idx="3">
                  <c:v>154.22999999999999</c:v>
                </c:pt>
                <c:pt idx="4">
                  <c:v>160.74</c:v>
                </c:pt>
              </c:numCache>
            </c:numRef>
          </c:val>
        </c:ser>
        <c:dLbls>
          <c:showLegendKey val="0"/>
          <c:showVal val="0"/>
          <c:showCatName val="0"/>
          <c:showSerName val="0"/>
          <c:showPercent val="0"/>
          <c:showBubbleSize val="0"/>
        </c:dLbls>
        <c:gapWidth val="150"/>
        <c:axId val="173200896"/>
        <c:axId val="17320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73200896"/>
        <c:axId val="173202816"/>
      </c:lineChart>
      <c:dateAx>
        <c:axId val="173200896"/>
        <c:scaling>
          <c:orientation val="minMax"/>
        </c:scaling>
        <c:delete val="1"/>
        <c:axPos val="b"/>
        <c:numFmt formatCode="ge" sourceLinked="1"/>
        <c:majorTickMark val="none"/>
        <c:minorTickMark val="none"/>
        <c:tickLblPos val="none"/>
        <c:crossAx val="173202816"/>
        <c:crosses val="autoZero"/>
        <c:auto val="1"/>
        <c:lblOffset val="100"/>
        <c:baseTimeUnit val="years"/>
      </c:dateAx>
      <c:valAx>
        <c:axId val="1732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44" zoomScale="75" zoomScaleNormal="75" workbookViewId="0">
      <selection activeCell="CB52" sqref="CB5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埼玉県　川島町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20744</v>
      </c>
      <c r="AM8" s="61"/>
      <c r="AN8" s="61"/>
      <c r="AO8" s="61"/>
      <c r="AP8" s="61"/>
      <c r="AQ8" s="61"/>
      <c r="AR8" s="61"/>
      <c r="AS8" s="61"/>
      <c r="AT8" s="51">
        <f>データ!$S$6</f>
        <v>41.63</v>
      </c>
      <c r="AU8" s="52"/>
      <c r="AV8" s="52"/>
      <c r="AW8" s="52"/>
      <c r="AX8" s="52"/>
      <c r="AY8" s="52"/>
      <c r="AZ8" s="52"/>
      <c r="BA8" s="52"/>
      <c r="BB8" s="53">
        <f>データ!$T$6</f>
        <v>498.29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75.37</v>
      </c>
      <c r="J10" s="52"/>
      <c r="K10" s="52"/>
      <c r="L10" s="52"/>
      <c r="M10" s="52"/>
      <c r="N10" s="52"/>
      <c r="O10" s="64"/>
      <c r="P10" s="53">
        <f>データ!$P$6</f>
        <v>99.94</v>
      </c>
      <c r="Q10" s="53"/>
      <c r="R10" s="53"/>
      <c r="S10" s="53"/>
      <c r="T10" s="53"/>
      <c r="U10" s="53"/>
      <c r="V10" s="53"/>
      <c r="W10" s="61">
        <f>データ!$Q$6</f>
        <v>1931</v>
      </c>
      <c r="X10" s="61"/>
      <c r="Y10" s="61"/>
      <c r="Z10" s="61"/>
      <c r="AA10" s="61"/>
      <c r="AB10" s="61"/>
      <c r="AC10" s="61"/>
      <c r="AD10" s="2"/>
      <c r="AE10" s="2"/>
      <c r="AF10" s="2"/>
      <c r="AG10" s="2"/>
      <c r="AH10" s="5"/>
      <c r="AI10" s="5"/>
      <c r="AJ10" s="5"/>
      <c r="AK10" s="5"/>
      <c r="AL10" s="61">
        <f>データ!$U$6</f>
        <v>20645</v>
      </c>
      <c r="AM10" s="61"/>
      <c r="AN10" s="61"/>
      <c r="AO10" s="61"/>
      <c r="AP10" s="61"/>
      <c r="AQ10" s="61"/>
      <c r="AR10" s="61"/>
      <c r="AS10" s="61"/>
      <c r="AT10" s="51">
        <f>データ!$V$6</f>
        <v>41.72</v>
      </c>
      <c r="AU10" s="52"/>
      <c r="AV10" s="52"/>
      <c r="AW10" s="52"/>
      <c r="AX10" s="52"/>
      <c r="AY10" s="52"/>
      <c r="AZ10" s="52"/>
      <c r="BA10" s="52"/>
      <c r="BB10" s="53">
        <f>データ!$W$6</f>
        <v>494.85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113468</v>
      </c>
      <c r="D6" s="34">
        <f t="shared" si="3"/>
        <v>46</v>
      </c>
      <c r="E6" s="34">
        <f t="shared" si="3"/>
        <v>1</v>
      </c>
      <c r="F6" s="34">
        <f t="shared" si="3"/>
        <v>0</v>
      </c>
      <c r="G6" s="34">
        <f t="shared" si="3"/>
        <v>1</v>
      </c>
      <c r="H6" s="34" t="str">
        <f t="shared" si="3"/>
        <v>埼玉県　川島町</v>
      </c>
      <c r="I6" s="34" t="str">
        <f t="shared" si="3"/>
        <v>法適用</v>
      </c>
      <c r="J6" s="34" t="str">
        <f t="shared" si="3"/>
        <v>水道事業</v>
      </c>
      <c r="K6" s="34" t="str">
        <f t="shared" si="3"/>
        <v>末端給水事業</v>
      </c>
      <c r="L6" s="34" t="str">
        <f t="shared" si="3"/>
        <v>A6</v>
      </c>
      <c r="M6" s="34">
        <f t="shared" si="3"/>
        <v>0</v>
      </c>
      <c r="N6" s="35" t="str">
        <f t="shared" si="3"/>
        <v>-</v>
      </c>
      <c r="O6" s="35">
        <f t="shared" si="3"/>
        <v>75.37</v>
      </c>
      <c r="P6" s="35">
        <f t="shared" si="3"/>
        <v>99.94</v>
      </c>
      <c r="Q6" s="35">
        <f t="shared" si="3"/>
        <v>1931</v>
      </c>
      <c r="R6" s="35">
        <f t="shared" si="3"/>
        <v>20744</v>
      </c>
      <c r="S6" s="35">
        <f t="shared" si="3"/>
        <v>41.63</v>
      </c>
      <c r="T6" s="35">
        <f t="shared" si="3"/>
        <v>498.29</v>
      </c>
      <c r="U6" s="35">
        <f t="shared" si="3"/>
        <v>20645</v>
      </c>
      <c r="V6" s="35">
        <f t="shared" si="3"/>
        <v>41.72</v>
      </c>
      <c r="W6" s="35">
        <f t="shared" si="3"/>
        <v>494.85</v>
      </c>
      <c r="X6" s="36">
        <f>IF(X7="",NA(),X7)</f>
        <v>92.15</v>
      </c>
      <c r="Y6" s="36">
        <f t="shared" ref="Y6:AG6" si="4">IF(Y7="",NA(),Y7)</f>
        <v>92.58</v>
      </c>
      <c r="Z6" s="36">
        <f t="shared" si="4"/>
        <v>97.65</v>
      </c>
      <c r="AA6" s="36">
        <f t="shared" si="4"/>
        <v>95.14</v>
      </c>
      <c r="AB6" s="36">
        <f t="shared" si="4"/>
        <v>90.35</v>
      </c>
      <c r="AC6" s="36">
        <f t="shared" si="4"/>
        <v>107.57</v>
      </c>
      <c r="AD6" s="36">
        <f t="shared" si="4"/>
        <v>106.55</v>
      </c>
      <c r="AE6" s="36">
        <f t="shared" si="4"/>
        <v>110.01</v>
      </c>
      <c r="AF6" s="36">
        <f t="shared" si="4"/>
        <v>111.21</v>
      </c>
      <c r="AG6" s="36">
        <f t="shared" si="4"/>
        <v>111.71</v>
      </c>
      <c r="AH6" s="35" t="str">
        <f>IF(AH7="","",IF(AH7="-","【-】","【"&amp;SUBSTITUTE(TEXT(AH7,"#,##0.00"),"-","△")&amp;"】"))</f>
        <v>【114.35】</v>
      </c>
      <c r="AI6" s="36">
        <f>IF(AI7="",NA(),AI7)</f>
        <v>17.32</v>
      </c>
      <c r="AJ6" s="36">
        <f t="shared" ref="AJ6:AR6" si="5">IF(AJ7="",NA(),AJ7)</f>
        <v>25.8</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545.84</v>
      </c>
      <c r="AU6" s="36">
        <f t="shared" ref="AU6:BC6" si="6">IF(AU7="",NA(),AU7)</f>
        <v>599.72</v>
      </c>
      <c r="AV6" s="36">
        <f t="shared" si="6"/>
        <v>492.41</v>
      </c>
      <c r="AW6" s="36">
        <f t="shared" si="6"/>
        <v>539.78</v>
      </c>
      <c r="AX6" s="36">
        <f t="shared" si="6"/>
        <v>607.55999999999995</v>
      </c>
      <c r="AY6" s="36">
        <f t="shared" si="6"/>
        <v>915.5</v>
      </c>
      <c r="AZ6" s="36">
        <f t="shared" si="6"/>
        <v>963.24</v>
      </c>
      <c r="BA6" s="36">
        <f t="shared" si="6"/>
        <v>381.53</v>
      </c>
      <c r="BB6" s="36">
        <f t="shared" si="6"/>
        <v>391.54</v>
      </c>
      <c r="BC6" s="36">
        <f t="shared" si="6"/>
        <v>384.34</v>
      </c>
      <c r="BD6" s="35" t="str">
        <f>IF(BD7="","",IF(BD7="-","【-】","【"&amp;SUBSTITUTE(TEXT(BD7,"#,##0.00"),"-","△")&amp;"】"))</f>
        <v>【262.87】</v>
      </c>
      <c r="BE6" s="36">
        <f>IF(BE7="",NA(),BE7)</f>
        <v>253.39</v>
      </c>
      <c r="BF6" s="36">
        <f t="shared" ref="BF6:BN6" si="7">IF(BF7="",NA(),BF7)</f>
        <v>256.01</v>
      </c>
      <c r="BG6" s="36">
        <f t="shared" si="7"/>
        <v>257.29000000000002</v>
      </c>
      <c r="BH6" s="36">
        <f t="shared" si="7"/>
        <v>249.69</v>
      </c>
      <c r="BI6" s="36">
        <f t="shared" si="7"/>
        <v>260.85000000000002</v>
      </c>
      <c r="BJ6" s="36">
        <f t="shared" si="7"/>
        <v>404.78</v>
      </c>
      <c r="BK6" s="36">
        <f t="shared" si="7"/>
        <v>400.38</v>
      </c>
      <c r="BL6" s="36">
        <f t="shared" si="7"/>
        <v>393.27</v>
      </c>
      <c r="BM6" s="36">
        <f t="shared" si="7"/>
        <v>386.97</v>
      </c>
      <c r="BN6" s="36">
        <f t="shared" si="7"/>
        <v>380.58</v>
      </c>
      <c r="BO6" s="35" t="str">
        <f>IF(BO7="","",IF(BO7="-","【-】","【"&amp;SUBSTITUTE(TEXT(BO7,"#,##0.00"),"-","△")&amp;"】"))</f>
        <v>【270.87】</v>
      </c>
      <c r="BP6" s="36">
        <f>IF(BP7="",NA(),BP7)</f>
        <v>86.21</v>
      </c>
      <c r="BQ6" s="36">
        <f t="shared" ref="BQ6:BY6" si="8">IF(BQ7="",NA(),BQ7)</f>
        <v>86.02</v>
      </c>
      <c r="BR6" s="36">
        <f t="shared" si="8"/>
        <v>94.59</v>
      </c>
      <c r="BS6" s="36">
        <f t="shared" si="8"/>
        <v>91.92</v>
      </c>
      <c r="BT6" s="36">
        <f t="shared" si="8"/>
        <v>86.69</v>
      </c>
      <c r="BU6" s="36">
        <f t="shared" si="8"/>
        <v>98.07</v>
      </c>
      <c r="BV6" s="36">
        <f t="shared" si="8"/>
        <v>96.56</v>
      </c>
      <c r="BW6" s="36">
        <f t="shared" si="8"/>
        <v>100.47</v>
      </c>
      <c r="BX6" s="36">
        <f t="shared" si="8"/>
        <v>101.72</v>
      </c>
      <c r="BY6" s="36">
        <f t="shared" si="8"/>
        <v>102.38</v>
      </c>
      <c r="BZ6" s="35" t="str">
        <f>IF(BZ7="","",IF(BZ7="-","【-】","【"&amp;SUBSTITUTE(TEXT(BZ7,"#,##0.00"),"-","△")&amp;"】"))</f>
        <v>【105.59】</v>
      </c>
      <c r="CA6" s="36">
        <f>IF(CA7="",NA(),CA7)</f>
        <v>164.71</v>
      </c>
      <c r="CB6" s="36">
        <f t="shared" ref="CB6:CJ6" si="9">IF(CB7="",NA(),CB7)</f>
        <v>165.58</v>
      </c>
      <c r="CC6" s="36">
        <f t="shared" si="9"/>
        <v>149.49</v>
      </c>
      <c r="CD6" s="36">
        <f t="shared" si="9"/>
        <v>154.22999999999999</v>
      </c>
      <c r="CE6" s="36">
        <f t="shared" si="9"/>
        <v>160.74</v>
      </c>
      <c r="CF6" s="36">
        <f t="shared" si="9"/>
        <v>172.26</v>
      </c>
      <c r="CG6" s="36">
        <f t="shared" si="9"/>
        <v>177.14</v>
      </c>
      <c r="CH6" s="36">
        <f t="shared" si="9"/>
        <v>169.82</v>
      </c>
      <c r="CI6" s="36">
        <f t="shared" si="9"/>
        <v>168.2</v>
      </c>
      <c r="CJ6" s="36">
        <f t="shared" si="9"/>
        <v>168.67</v>
      </c>
      <c r="CK6" s="35" t="str">
        <f>IF(CK7="","",IF(CK7="-","【-】","【"&amp;SUBSTITUTE(TEXT(CK7,"#,##0.00"),"-","△")&amp;"】"))</f>
        <v>【163.27】</v>
      </c>
      <c r="CL6" s="36">
        <f>IF(CL7="",NA(),CL7)</f>
        <v>71.97</v>
      </c>
      <c r="CM6" s="36">
        <f t="shared" ref="CM6:CU6" si="10">IF(CM7="",NA(),CM7)</f>
        <v>71.59</v>
      </c>
      <c r="CN6" s="36">
        <f t="shared" si="10"/>
        <v>70.56</v>
      </c>
      <c r="CO6" s="36">
        <f t="shared" si="10"/>
        <v>69.099999999999994</v>
      </c>
      <c r="CP6" s="36">
        <f t="shared" si="10"/>
        <v>66.78</v>
      </c>
      <c r="CQ6" s="36">
        <f t="shared" si="10"/>
        <v>55.68</v>
      </c>
      <c r="CR6" s="36">
        <f t="shared" si="10"/>
        <v>55.64</v>
      </c>
      <c r="CS6" s="36">
        <f t="shared" si="10"/>
        <v>55.13</v>
      </c>
      <c r="CT6" s="36">
        <f t="shared" si="10"/>
        <v>54.77</v>
      </c>
      <c r="CU6" s="36">
        <f t="shared" si="10"/>
        <v>54.92</v>
      </c>
      <c r="CV6" s="35" t="str">
        <f>IF(CV7="","",IF(CV7="-","【-】","【"&amp;SUBSTITUTE(TEXT(CV7,"#,##0.00"),"-","△")&amp;"】"))</f>
        <v>【59.94】</v>
      </c>
      <c r="CW6" s="36">
        <f>IF(CW7="",NA(),CW7)</f>
        <v>92.38</v>
      </c>
      <c r="CX6" s="36">
        <f t="shared" ref="CX6:DF6" si="11">IF(CX7="",NA(),CX7)</f>
        <v>92.63</v>
      </c>
      <c r="CY6" s="36">
        <f t="shared" si="11"/>
        <v>91.05</v>
      </c>
      <c r="CZ6" s="36">
        <f t="shared" si="11"/>
        <v>93</v>
      </c>
      <c r="DA6" s="36">
        <f t="shared" si="11"/>
        <v>92.28</v>
      </c>
      <c r="DB6" s="36">
        <f t="shared" si="11"/>
        <v>83.18</v>
      </c>
      <c r="DC6" s="36">
        <f t="shared" si="11"/>
        <v>83.09</v>
      </c>
      <c r="DD6" s="36">
        <f t="shared" si="11"/>
        <v>83</v>
      </c>
      <c r="DE6" s="36">
        <f t="shared" si="11"/>
        <v>82.89</v>
      </c>
      <c r="DF6" s="36">
        <f t="shared" si="11"/>
        <v>82.66</v>
      </c>
      <c r="DG6" s="35" t="str">
        <f>IF(DG7="","",IF(DG7="-","【-】","【"&amp;SUBSTITUTE(TEXT(DG7,"#,##0.00"),"-","△")&amp;"】"))</f>
        <v>【90.22】</v>
      </c>
      <c r="DH6" s="36">
        <f>IF(DH7="",NA(),DH7)</f>
        <v>44.46</v>
      </c>
      <c r="DI6" s="36">
        <f t="shared" ref="DI6:DQ6" si="12">IF(DI7="",NA(),DI7)</f>
        <v>45.45</v>
      </c>
      <c r="DJ6" s="36">
        <f t="shared" si="12"/>
        <v>47.21</v>
      </c>
      <c r="DK6" s="36">
        <f t="shared" si="12"/>
        <v>48.48</v>
      </c>
      <c r="DL6" s="36">
        <f t="shared" si="12"/>
        <v>49.81</v>
      </c>
      <c r="DM6" s="36">
        <f t="shared" si="12"/>
        <v>38.07</v>
      </c>
      <c r="DN6" s="36">
        <f t="shared" si="12"/>
        <v>39.06</v>
      </c>
      <c r="DO6" s="36">
        <f t="shared" si="12"/>
        <v>46.66</v>
      </c>
      <c r="DP6" s="36">
        <f t="shared" si="12"/>
        <v>47.46</v>
      </c>
      <c r="DQ6" s="36">
        <f t="shared" si="12"/>
        <v>48.49</v>
      </c>
      <c r="DR6" s="35" t="str">
        <f>IF(DR7="","",IF(DR7="-","【-】","【"&amp;SUBSTITUTE(TEXT(DR7,"#,##0.00"),"-","△")&amp;"】"))</f>
        <v>【47.91】</v>
      </c>
      <c r="DS6" s="36">
        <f>IF(DS7="",NA(),DS7)</f>
        <v>7.91</v>
      </c>
      <c r="DT6" s="36">
        <f t="shared" ref="DT6:EB6" si="13">IF(DT7="",NA(),DT7)</f>
        <v>9.23</v>
      </c>
      <c r="DU6" s="36">
        <f t="shared" si="13"/>
        <v>9.16</v>
      </c>
      <c r="DV6" s="36">
        <f t="shared" si="13"/>
        <v>4.13</v>
      </c>
      <c r="DW6" s="36">
        <f t="shared" si="13"/>
        <v>4.71</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0.49</v>
      </c>
      <c r="EE6" s="36">
        <f t="shared" ref="EE6:EM6" si="14">IF(EE7="",NA(),EE7)</f>
        <v>0.95</v>
      </c>
      <c r="EF6" s="36">
        <f t="shared" si="14"/>
        <v>0.44</v>
      </c>
      <c r="EG6" s="36">
        <f t="shared" si="14"/>
        <v>0.28999999999999998</v>
      </c>
      <c r="EH6" s="36">
        <f t="shared" si="14"/>
        <v>0.83</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113468</v>
      </c>
      <c r="D7" s="38">
        <v>46</v>
      </c>
      <c r="E7" s="38">
        <v>1</v>
      </c>
      <c r="F7" s="38">
        <v>0</v>
      </c>
      <c r="G7" s="38">
        <v>1</v>
      </c>
      <c r="H7" s="38" t="s">
        <v>105</v>
      </c>
      <c r="I7" s="38" t="s">
        <v>106</v>
      </c>
      <c r="J7" s="38" t="s">
        <v>107</v>
      </c>
      <c r="K7" s="38" t="s">
        <v>108</v>
      </c>
      <c r="L7" s="38" t="s">
        <v>109</v>
      </c>
      <c r="M7" s="38"/>
      <c r="N7" s="39" t="s">
        <v>110</v>
      </c>
      <c r="O7" s="39">
        <v>75.37</v>
      </c>
      <c r="P7" s="39">
        <v>99.94</v>
      </c>
      <c r="Q7" s="39">
        <v>1931</v>
      </c>
      <c r="R7" s="39">
        <v>20744</v>
      </c>
      <c r="S7" s="39">
        <v>41.63</v>
      </c>
      <c r="T7" s="39">
        <v>498.29</v>
      </c>
      <c r="U7" s="39">
        <v>20645</v>
      </c>
      <c r="V7" s="39">
        <v>41.72</v>
      </c>
      <c r="W7" s="39">
        <v>494.85</v>
      </c>
      <c r="X7" s="39">
        <v>92.15</v>
      </c>
      <c r="Y7" s="39">
        <v>92.58</v>
      </c>
      <c r="Z7" s="39">
        <v>97.65</v>
      </c>
      <c r="AA7" s="39">
        <v>95.14</v>
      </c>
      <c r="AB7" s="39">
        <v>90.35</v>
      </c>
      <c r="AC7" s="39">
        <v>107.57</v>
      </c>
      <c r="AD7" s="39">
        <v>106.55</v>
      </c>
      <c r="AE7" s="39">
        <v>110.01</v>
      </c>
      <c r="AF7" s="39">
        <v>111.21</v>
      </c>
      <c r="AG7" s="39">
        <v>111.71</v>
      </c>
      <c r="AH7" s="39">
        <v>114.35</v>
      </c>
      <c r="AI7" s="39">
        <v>17.32</v>
      </c>
      <c r="AJ7" s="39">
        <v>25.8</v>
      </c>
      <c r="AK7" s="39">
        <v>0</v>
      </c>
      <c r="AL7" s="39">
        <v>0</v>
      </c>
      <c r="AM7" s="39">
        <v>0</v>
      </c>
      <c r="AN7" s="39">
        <v>9.34</v>
      </c>
      <c r="AO7" s="39">
        <v>9.56</v>
      </c>
      <c r="AP7" s="39">
        <v>2.8</v>
      </c>
      <c r="AQ7" s="39">
        <v>1.93</v>
      </c>
      <c r="AR7" s="39">
        <v>1.72</v>
      </c>
      <c r="AS7" s="39">
        <v>0.79</v>
      </c>
      <c r="AT7" s="39">
        <v>545.84</v>
      </c>
      <c r="AU7" s="39">
        <v>599.72</v>
      </c>
      <c r="AV7" s="39">
        <v>492.41</v>
      </c>
      <c r="AW7" s="39">
        <v>539.78</v>
      </c>
      <c r="AX7" s="39">
        <v>607.55999999999995</v>
      </c>
      <c r="AY7" s="39">
        <v>915.5</v>
      </c>
      <c r="AZ7" s="39">
        <v>963.24</v>
      </c>
      <c r="BA7" s="39">
        <v>381.53</v>
      </c>
      <c r="BB7" s="39">
        <v>391.54</v>
      </c>
      <c r="BC7" s="39">
        <v>384.34</v>
      </c>
      <c r="BD7" s="39">
        <v>262.87</v>
      </c>
      <c r="BE7" s="39">
        <v>253.39</v>
      </c>
      <c r="BF7" s="39">
        <v>256.01</v>
      </c>
      <c r="BG7" s="39">
        <v>257.29000000000002</v>
      </c>
      <c r="BH7" s="39">
        <v>249.69</v>
      </c>
      <c r="BI7" s="39">
        <v>260.85000000000002</v>
      </c>
      <c r="BJ7" s="39">
        <v>404.78</v>
      </c>
      <c r="BK7" s="39">
        <v>400.38</v>
      </c>
      <c r="BL7" s="39">
        <v>393.27</v>
      </c>
      <c r="BM7" s="39">
        <v>386.97</v>
      </c>
      <c r="BN7" s="39">
        <v>380.58</v>
      </c>
      <c r="BO7" s="39">
        <v>270.87</v>
      </c>
      <c r="BP7" s="39">
        <v>86.21</v>
      </c>
      <c r="BQ7" s="39">
        <v>86.02</v>
      </c>
      <c r="BR7" s="39">
        <v>94.59</v>
      </c>
      <c r="BS7" s="39">
        <v>91.92</v>
      </c>
      <c r="BT7" s="39">
        <v>86.69</v>
      </c>
      <c r="BU7" s="39">
        <v>98.07</v>
      </c>
      <c r="BV7" s="39">
        <v>96.56</v>
      </c>
      <c r="BW7" s="39">
        <v>100.47</v>
      </c>
      <c r="BX7" s="39">
        <v>101.72</v>
      </c>
      <c r="BY7" s="39">
        <v>102.38</v>
      </c>
      <c r="BZ7" s="39">
        <v>105.59</v>
      </c>
      <c r="CA7" s="39">
        <v>164.71</v>
      </c>
      <c r="CB7" s="39">
        <v>165.58</v>
      </c>
      <c r="CC7" s="39">
        <v>149.49</v>
      </c>
      <c r="CD7" s="39">
        <v>154.22999999999999</v>
      </c>
      <c r="CE7" s="39">
        <v>160.74</v>
      </c>
      <c r="CF7" s="39">
        <v>172.26</v>
      </c>
      <c r="CG7" s="39">
        <v>177.14</v>
      </c>
      <c r="CH7" s="39">
        <v>169.82</v>
      </c>
      <c r="CI7" s="39">
        <v>168.2</v>
      </c>
      <c r="CJ7" s="39">
        <v>168.67</v>
      </c>
      <c r="CK7" s="39">
        <v>163.27000000000001</v>
      </c>
      <c r="CL7" s="39">
        <v>71.97</v>
      </c>
      <c r="CM7" s="39">
        <v>71.59</v>
      </c>
      <c r="CN7" s="39">
        <v>70.56</v>
      </c>
      <c r="CO7" s="39">
        <v>69.099999999999994</v>
      </c>
      <c r="CP7" s="39">
        <v>66.78</v>
      </c>
      <c r="CQ7" s="39">
        <v>55.68</v>
      </c>
      <c r="CR7" s="39">
        <v>55.64</v>
      </c>
      <c r="CS7" s="39">
        <v>55.13</v>
      </c>
      <c r="CT7" s="39">
        <v>54.77</v>
      </c>
      <c r="CU7" s="39">
        <v>54.92</v>
      </c>
      <c r="CV7" s="39">
        <v>59.94</v>
      </c>
      <c r="CW7" s="39">
        <v>92.38</v>
      </c>
      <c r="CX7" s="39">
        <v>92.63</v>
      </c>
      <c r="CY7" s="39">
        <v>91.05</v>
      </c>
      <c r="CZ7" s="39">
        <v>93</v>
      </c>
      <c r="DA7" s="39">
        <v>92.28</v>
      </c>
      <c r="DB7" s="39">
        <v>83.18</v>
      </c>
      <c r="DC7" s="39">
        <v>83.09</v>
      </c>
      <c r="DD7" s="39">
        <v>83</v>
      </c>
      <c r="DE7" s="39">
        <v>82.89</v>
      </c>
      <c r="DF7" s="39">
        <v>82.66</v>
      </c>
      <c r="DG7" s="39">
        <v>90.22</v>
      </c>
      <c r="DH7" s="39">
        <v>44.46</v>
      </c>
      <c r="DI7" s="39">
        <v>45.45</v>
      </c>
      <c r="DJ7" s="39">
        <v>47.21</v>
      </c>
      <c r="DK7" s="39">
        <v>48.48</v>
      </c>
      <c r="DL7" s="39">
        <v>49.81</v>
      </c>
      <c r="DM7" s="39">
        <v>38.07</v>
      </c>
      <c r="DN7" s="39">
        <v>39.06</v>
      </c>
      <c r="DO7" s="39">
        <v>46.66</v>
      </c>
      <c r="DP7" s="39">
        <v>47.46</v>
      </c>
      <c r="DQ7" s="39">
        <v>48.49</v>
      </c>
      <c r="DR7" s="39">
        <v>47.91</v>
      </c>
      <c r="DS7" s="39">
        <v>7.91</v>
      </c>
      <c r="DT7" s="39">
        <v>9.23</v>
      </c>
      <c r="DU7" s="39">
        <v>9.16</v>
      </c>
      <c r="DV7" s="39">
        <v>4.13</v>
      </c>
      <c r="DW7" s="39">
        <v>4.71</v>
      </c>
      <c r="DX7" s="39">
        <v>7.73</v>
      </c>
      <c r="DY7" s="39">
        <v>8.8699999999999992</v>
      </c>
      <c r="DZ7" s="39">
        <v>9.85</v>
      </c>
      <c r="EA7" s="39">
        <v>9.7100000000000009</v>
      </c>
      <c r="EB7" s="39">
        <v>12.79</v>
      </c>
      <c r="EC7" s="39">
        <v>15</v>
      </c>
      <c r="ED7" s="39">
        <v>0.49</v>
      </c>
      <c r="EE7" s="39">
        <v>0.95</v>
      </c>
      <c r="EF7" s="39">
        <v>0.44</v>
      </c>
      <c r="EG7" s="39">
        <v>0.28999999999999998</v>
      </c>
      <c r="EH7" s="39">
        <v>0.83</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2018-02-13T08:01:22Z</cp:lastPrinted>
  <dcterms:created xsi:type="dcterms:W3CDTF">2017-12-25T01:25:19Z</dcterms:created>
  <dcterms:modified xsi:type="dcterms:W3CDTF">2018-02-13T08:03:45Z</dcterms:modified>
  <cp:category/>
</cp:coreProperties>
</file>