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MAI-Y\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<sst xmlns="http://schemas.openxmlformats.org/spreadsheetml/2006/main" count="254" uniqueCount="126">
  <si>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</si>
  <si>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</si>
  <si>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</si>
  <si>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</si>
  <si>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</si>
  <si>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</si>
  <si>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</si>
  <si>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</si>
  <si>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</si>
  <si>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</si>
  <si>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</si>
  <si>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</si>
  <si>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</si>
  <si>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</si>
  <si>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</si>
  <si>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</si>
  <si>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</si>
  <si>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</si>
  <si>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</si>
  <si>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</si>
  <si>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</si>
  <si>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</si>
  <si>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</si>
  <si>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</si>
  <si>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</si>
  <si>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</si>
  <si>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</si>
  <si>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</si>
  <si>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</si>
  <si>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</si>
  <si>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</si>
  <si>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</si>
  <si>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</si>
  <si>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</si>
  <si>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</si>
  <si>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</si>
  <si>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</si>
  <si>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</si>
  <si>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</si>
  <si>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</si>
  <si>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</si>
  <si>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</si>
  <si>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</si>
  <si>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</si>
  <si>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</si>
  <si>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</si>
  <si>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</si>
  <si>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</si>
  <si>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</si>
  <si>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</si>
  <si>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</si>
  <si>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</si>
  <si>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</si>
  <si>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</si>
  <si>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</si>
  <si>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</si>
  <si>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</si>
  <si>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</si>
  <si>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</si>
  <si>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</si>
  <si>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</si>
  <si>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</si>
  <si>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</si>
  <si>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</si>
  <si>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</si>
  <si>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</si>
  <si>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</si>
  <si>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</si>
  <si>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</si>
  <si>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</si>
  <si>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</si>
  <si>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</si>
  <si>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</si>
  <si>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</si>
  <si>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</si>
  <si>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</si>
  <si>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</si>
  <si>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</si>
  <si>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</si>
  <si>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</si>
  <si>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</si>
  <si>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</si>
  <si>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</si>
  <si>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</si>
  <si>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</si>
  <si>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</si>
  <si>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</si>
  <si>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</si>
  <si>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</si>
  <si>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</si>
  <si>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</si>
  <si>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</si>
  <si>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</si>
  <si>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</si>
  <si>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</si>
  <si>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</si>
  <si>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</si>
  <si>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</si>
  <si>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</si>
  <si>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</si>
  <si>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</si>
  <si>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</si>
  <si>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</si>
  <si>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</si>
  <si>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</si>
  <si>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</si>
  <si>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</si>
  <si>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</si>
  <si>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</si>
  <si>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</si>
  <si>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嵐山町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</si>
  <si>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</si>
  <si>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</si>
  <si>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</si>
  <si>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</si>
  <si>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</si>
  <si>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</si>
  <si>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</si>
  <si>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</si>
  <si>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</si>
  <si>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</si>
  <si>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</si>
  <si>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地方債の元金償還が据置期間中である為比率は安定しているが、平成29年度より元金償還が開始する為今後使用料改定等を含めた収入増加策の検討が必要である。　　　　　　　　　　　　　　　　　　　　④企業債残高対事業規模比率　　　　　　　　　　　　使用料収入は整備が進むにつれ増収となるものの地方債発行額が増加することから使用料の適正化を図る必要がある。　　　　　　　　　　　　　　　　⑤経費回収率　　　　　　　　　　　　　　　　　　　　　　整備が進むに従い維持管理費も増加し、使用料収入では賄いきれていない状況であり、費用の節減と使用料の適正化を検討する必要がある。　　　　　　⑥汚水処理原価　　　　　　　　　　　　　　　　　　　　　　　　　類似団体平均と比較して高い基準にある。使用料の適正化を検討する必要がある。　　　　　　　　　⑦施設利用率　　　　　　　　　　　　　　　　　　　浄化槽は床面積により人槽が決定されるが、高齢化や節水器具の普及に伴い施設対応能力に対する処理水量割合が低いと推測される。　　　　　　　　　⑧水洗化率　　　　　　　　　　　　　　　　　　　　　　　年々上昇傾向にあり、類似団体平均と比較して高い基準にあるが、今後も水洗化率の向上に努める必要がある。</t>
    <rPh sb="1" eb="4">
      <t>シュウエキテキ</t>
    </rPh>
    <rPh sb="4" eb="6">
      <t>シュウシ</t>
    </rPh>
    <rPh sb="6" eb="8">
      <t>ヒリツ</t>
    </rPh>
    <rPh sb="29" eb="32">
      <t>チホウサイ</t>
    </rPh>
    <rPh sb="33" eb="35">
      <t>ガンキン</t>
    </rPh>
    <rPh sb="35" eb="37">
      <t>ショウカン</t>
    </rPh>
    <rPh sb="38" eb="40">
      <t>スエオキ</t>
    </rPh>
    <rPh sb="40" eb="42">
      <t>キカン</t>
    </rPh>
    <rPh sb="42" eb="43">
      <t>ナカ</t>
    </rPh>
    <rPh sb="46" eb="47">
      <t>タメ</t>
    </rPh>
    <rPh sb="47" eb="49">
      <t>ヒリツ</t>
    </rPh>
    <rPh sb="50" eb="52">
      <t>アンテイ</t>
    </rPh>
    <rPh sb="58" eb="60">
      <t>ヘイセイ</t>
    </rPh>
    <rPh sb="62" eb="64">
      <t>ネンド</t>
    </rPh>
    <rPh sb="66" eb="68">
      <t>ガンキン</t>
    </rPh>
    <rPh sb="68" eb="70">
      <t>ショウカン</t>
    </rPh>
    <rPh sb="71" eb="73">
      <t>カイシ</t>
    </rPh>
    <rPh sb="75" eb="76">
      <t>タメ</t>
    </rPh>
    <rPh sb="76" eb="78">
      <t>コンゴ</t>
    </rPh>
    <rPh sb="78" eb="81">
      <t>シヨウリョウ</t>
    </rPh>
    <rPh sb="81" eb="83">
      <t>カイテイ</t>
    </rPh>
    <rPh sb="83" eb="84">
      <t>ナド</t>
    </rPh>
    <rPh sb="85" eb="86">
      <t>フク</t>
    </rPh>
    <rPh sb="88" eb="90">
      <t>シュウニュウ</t>
    </rPh>
    <rPh sb="90" eb="92">
      <t>ゾウカ</t>
    </rPh>
    <rPh sb="92" eb="93">
      <t>サク</t>
    </rPh>
    <rPh sb="94" eb="96">
      <t>ケントウ</t>
    </rPh>
    <rPh sb="97" eb="99">
      <t>ヒツヨウ</t>
    </rPh>
    <rPh sb="124" eb="126">
      <t>キギョウ</t>
    </rPh>
    <rPh sb="126" eb="127">
      <t>サイ</t>
    </rPh>
    <rPh sb="127" eb="129">
      <t>ザンダカ</t>
    </rPh>
    <rPh sb="129" eb="130">
      <t>タイ</t>
    </rPh>
    <rPh sb="130" eb="132">
      <t>ジギョウ</t>
    </rPh>
    <rPh sb="132" eb="134">
      <t>キボ</t>
    </rPh>
    <rPh sb="134" eb="136">
      <t>ヒリツ</t>
    </rPh>
    <rPh sb="148" eb="151">
      <t>シヨウリョウ</t>
    </rPh>
    <rPh sb="151" eb="153">
      <t>シュウニュウ</t>
    </rPh>
    <rPh sb="154" eb="156">
      <t>セイビ</t>
    </rPh>
    <rPh sb="157" eb="158">
      <t>スス</t>
    </rPh>
    <rPh sb="162" eb="164">
      <t>ゾウシュウ</t>
    </rPh>
    <rPh sb="170" eb="173">
      <t>チホウサイ</t>
    </rPh>
    <rPh sb="173" eb="176">
      <t>ハッコウガク</t>
    </rPh>
    <rPh sb="177" eb="179">
      <t>ゾウカ</t>
    </rPh>
    <rPh sb="185" eb="188">
      <t>シヨウリョウ</t>
    </rPh>
    <rPh sb="189" eb="192">
      <t>テキセイカ</t>
    </rPh>
    <rPh sb="193" eb="194">
      <t>ハカ</t>
    </rPh>
    <rPh sb="195" eb="197">
      <t>ヒツヨウ</t>
    </rPh>
    <rPh sb="218" eb="220">
      <t>ケイヒ</t>
    </rPh>
    <rPh sb="220" eb="222">
      <t>カイシュウ</t>
    </rPh>
    <rPh sb="222" eb="223">
      <t>リツ</t>
    </rPh>
    <rPh sb="245" eb="247">
      <t>セイビ</t>
    </rPh>
    <rPh sb="248" eb="249">
      <t>スス</t>
    </rPh>
    <rPh sb="251" eb="252">
      <t>シタガ</t>
    </rPh>
    <rPh sb="253" eb="255">
      <t>イジ</t>
    </rPh>
    <rPh sb="255" eb="257">
      <t>カンリ</t>
    </rPh>
    <rPh sb="257" eb="258">
      <t>ヒ</t>
    </rPh>
    <rPh sb="259" eb="261">
      <t>ゾウカ</t>
    </rPh>
    <rPh sb="263" eb="266">
      <t>シヨウリョウ</t>
    </rPh>
    <rPh sb="266" eb="268">
      <t>シュウニュウ</t>
    </rPh>
    <rPh sb="270" eb="271">
      <t>マカナ</t>
    </rPh>
    <rPh sb="278" eb="280">
      <t>ジョウキョウ</t>
    </rPh>
    <rPh sb="284" eb="286">
      <t>ヒヨウ</t>
    </rPh>
    <rPh sb="287" eb="289">
      <t>セツゲン</t>
    </rPh>
    <rPh sb="290" eb="293">
      <t>シヨウリョウ</t>
    </rPh>
    <rPh sb="294" eb="297">
      <t>テキセイカ</t>
    </rPh>
    <rPh sb="298" eb="300">
      <t>ケントウ</t>
    </rPh>
    <rPh sb="302" eb="304">
      <t>ヒツヨウ</t>
    </rPh>
    <rPh sb="315" eb="317">
      <t>オスイ</t>
    </rPh>
    <rPh sb="317" eb="319">
      <t>ショリ</t>
    </rPh>
    <rPh sb="319" eb="321">
      <t>ゲンカ</t>
    </rPh>
    <rPh sb="346" eb="348">
      <t>ルイジ</t>
    </rPh>
    <rPh sb="348" eb="350">
      <t>ダンタイ</t>
    </rPh>
    <rPh sb="350" eb="352">
      <t>ヘイキン</t>
    </rPh>
    <rPh sb="353" eb="355">
      <t>ヒカク</t>
    </rPh>
    <rPh sb="357" eb="358">
      <t>タカ</t>
    </rPh>
    <rPh sb="359" eb="361">
      <t>キジュン</t>
    </rPh>
    <rPh sb="365" eb="368">
      <t>シヨウリョウ</t>
    </rPh>
    <rPh sb="369" eb="372">
      <t>テキセイカ</t>
    </rPh>
    <rPh sb="373" eb="375">
      <t>ケントウ</t>
    </rPh>
    <rPh sb="377" eb="379">
      <t>ヒツヨウ</t>
    </rPh>
    <rPh sb="393" eb="395">
      <t>シセツ</t>
    </rPh>
    <rPh sb="395" eb="397">
      <t>リヨウ</t>
    </rPh>
    <rPh sb="397" eb="398">
      <t>リツ</t>
    </rPh>
    <rPh sb="417" eb="420">
      <t>ジョウカソウ</t>
    </rPh>
    <rPh sb="421" eb="422">
      <t>ユカ</t>
    </rPh>
    <rPh sb="422" eb="424">
      <t>メンセキ</t>
    </rPh>
    <rPh sb="427" eb="428">
      <t>ニン</t>
    </rPh>
    <rPh sb="428" eb="429">
      <t>ソウ</t>
    </rPh>
    <rPh sb="430" eb="432">
      <t>ケッテイ</t>
    </rPh>
    <rPh sb="437" eb="440">
      <t>コウレイカ</t>
    </rPh>
    <rPh sb="441" eb="443">
      <t>セッスイ</t>
    </rPh>
    <rPh sb="443" eb="445">
      <t>キグ</t>
    </rPh>
    <rPh sb="446" eb="448">
      <t>フキュウ</t>
    </rPh>
    <rPh sb="449" eb="450">
      <t>トモナ</t>
    </rPh>
    <rPh sb="451" eb="453">
      <t>シセツ</t>
    </rPh>
    <rPh sb="453" eb="455">
      <t>タイオウ</t>
    </rPh>
    <rPh sb="455" eb="457">
      <t>ノウリョク</t>
    </rPh>
    <rPh sb="458" eb="459">
      <t>タイ</t>
    </rPh>
    <rPh sb="461" eb="463">
      <t>ショリ</t>
    </rPh>
    <rPh sb="463" eb="465">
      <t>スイリョウ</t>
    </rPh>
    <rPh sb="465" eb="467">
      <t>ワリアイ</t>
    </rPh>
    <rPh sb="468" eb="469">
      <t>ヒク</t>
    </rPh>
    <rPh sb="471" eb="473">
      <t>スイソク</t>
    </rPh>
    <rPh sb="487" eb="490">
      <t>スイセンカ</t>
    </rPh>
    <rPh sb="490" eb="491">
      <t>リツ</t>
    </rPh>
    <rPh sb="514" eb="516">
      <t>ネンネン</t>
    </rPh>
    <rPh sb="516" eb="518">
      <t>ジョウショウ</t>
    </rPh>
    <rPh sb="518" eb="520">
      <t>ケイコウ</t>
    </rPh>
    <rPh sb="524" eb="526">
      <t>ルイジ</t>
    </rPh>
    <rPh sb="526" eb="528">
      <t>ダンタイ</t>
    </rPh>
    <rPh sb="528" eb="530">
      <t>ヘイキン</t>
    </rPh>
    <rPh sb="531" eb="533">
      <t>ヒカク</t>
    </rPh>
    <rPh sb="535" eb="536">
      <t>タカ</t>
    </rPh>
    <rPh sb="537" eb="539">
      <t>キジュン</t>
    </rPh>
    <rPh sb="544" eb="546">
      <t>コンゴ</t>
    </rPh>
    <rPh sb="547" eb="550">
      <t>スイセンカ</t>
    </rPh>
    <rPh sb="550" eb="551">
      <t>リツ</t>
    </rPh>
    <rPh sb="552" eb="554">
      <t>コウジョウ</t>
    </rPh>
    <rPh sb="555" eb="556">
      <t>ツト</t>
    </rPh>
    <rPh sb="558" eb="560">
      <t>ヒツヨウ</t>
    </rPh>
    <phoneticPr fontId="7"/>
  </si>
  <si>
    <t>町管理型に寄附移管された合併処理浄化槽については、設置年度がまちまちであることから今後、古い設置年度の浄化槽の老朽化対策を検討する必要がある。</t>
    <rPh sb="0" eb="1">
      <t>マチ</t>
    </rPh>
    <rPh sb="1" eb="4">
      <t>カンリガタ</t>
    </rPh>
    <rPh sb="5" eb="7">
      <t>キフ</t>
    </rPh>
    <rPh sb="7" eb="9">
      <t>イカン</t>
    </rPh>
    <rPh sb="12" eb="14">
      <t>ガッペイ</t>
    </rPh>
    <rPh sb="14" eb="16">
      <t>ショリ</t>
    </rPh>
    <rPh sb="16" eb="19">
      <t>ジョウカソウ</t>
    </rPh>
    <rPh sb="25" eb="27">
      <t>セッチ</t>
    </rPh>
    <rPh sb="27" eb="29">
      <t>ネンド</t>
    </rPh>
    <rPh sb="41" eb="43">
      <t>コンゴ</t>
    </rPh>
    <rPh sb="44" eb="45">
      <t>フル</t>
    </rPh>
    <rPh sb="46" eb="48">
      <t>セッチ</t>
    </rPh>
    <rPh sb="48" eb="50">
      <t>ネンド</t>
    </rPh>
    <rPh sb="51" eb="54">
      <t>ジョウカソウ</t>
    </rPh>
    <rPh sb="55" eb="58">
      <t>ロウキュウカ</t>
    </rPh>
    <rPh sb="58" eb="60">
      <t>タイサク</t>
    </rPh>
    <rPh sb="61" eb="63">
      <t>ケントウ</t>
    </rPh>
    <rPh sb="65" eb="67">
      <t>ヒツヨウ</t>
    </rPh>
    <phoneticPr fontId="4"/>
  </si>
  <si>
    <t>現在、経営・資産等の状況を的確に把握し、経営基盤の計画的な強化と財政マネジメントの向上に取り組む必要から公営企業会計の導入準備に着手している。当該会計の導入により、施設更新の優先度の把握や適切な維持管理、将来投資経費を踏まえた適正な料金算定による財源確保等に取り組み住民生活に必要不可欠なサービスを持続的に提供していく必要がある。</t>
    <rPh sb="0" eb="2">
      <t>ゲンザイ</t>
    </rPh>
    <rPh sb="3" eb="5">
      <t>ケイエイ</t>
    </rPh>
    <rPh sb="6" eb="8">
      <t>シサン</t>
    </rPh>
    <rPh sb="8" eb="9">
      <t>ナド</t>
    </rPh>
    <rPh sb="10" eb="12">
      <t>ジョウキョウ</t>
    </rPh>
    <rPh sb="13" eb="15">
      <t>テキカク</t>
    </rPh>
    <rPh sb="16" eb="18">
      <t>ハアク</t>
    </rPh>
    <rPh sb="20" eb="22">
      <t>ケイエイ</t>
    </rPh>
    <rPh sb="22" eb="24">
      <t>キバン</t>
    </rPh>
    <rPh sb="25" eb="28">
      <t>ケイカクテキ</t>
    </rPh>
    <rPh sb="29" eb="31">
      <t>キョウカ</t>
    </rPh>
    <rPh sb="32" eb="34">
      <t>ザイセイ</t>
    </rPh>
    <rPh sb="41" eb="43">
      <t>コウジョウ</t>
    </rPh>
    <rPh sb="44" eb="45">
      <t>ト</t>
    </rPh>
    <rPh sb="46" eb="47">
      <t>ク</t>
    </rPh>
    <rPh sb="48" eb="50">
      <t>ヒツヨウ</t>
    </rPh>
    <rPh sb="52" eb="54">
      <t>コウエイ</t>
    </rPh>
    <rPh sb="54" eb="56">
      <t>キギョウ</t>
    </rPh>
    <rPh sb="56" eb="58">
      <t>カイケイ</t>
    </rPh>
    <rPh sb="59" eb="61">
      <t>ドウニュウ</t>
    </rPh>
    <rPh sb="61" eb="63">
      <t>ジュンビ</t>
    </rPh>
    <rPh sb="64" eb="66">
      <t>チャクシュ</t>
    </rPh>
    <rPh sb="71" eb="73">
      <t>トウガイ</t>
    </rPh>
    <rPh sb="73" eb="75">
      <t>カイケイ</t>
    </rPh>
    <rPh sb="76" eb="78">
      <t>ドウニュウ</t>
    </rPh>
    <rPh sb="82" eb="84">
      <t>シセツ</t>
    </rPh>
    <rPh sb="84" eb="86">
      <t>コウシン</t>
    </rPh>
    <rPh sb="87" eb="90">
      <t>ユウセンド</t>
    </rPh>
    <rPh sb="91" eb="93">
      <t>ハアク</t>
    </rPh>
    <rPh sb="94" eb="96">
      <t>テキセツ</t>
    </rPh>
    <rPh sb="97" eb="99">
      <t>イジ</t>
    </rPh>
    <rPh sb="99" eb="101">
      <t>カンリ</t>
    </rPh>
    <rPh sb="102" eb="104">
      <t>ショウライ</t>
    </rPh>
    <rPh sb="104" eb="106">
      <t>トウシ</t>
    </rPh>
    <rPh sb="106" eb="108">
      <t>ケイヒ</t>
    </rPh>
    <rPh sb="109" eb="110">
      <t>フ</t>
    </rPh>
    <rPh sb="113" eb="115">
      <t>テキセイ</t>
    </rPh>
    <rPh sb="116" eb="118">
      <t>リョウキン</t>
    </rPh>
    <rPh sb="118" eb="120">
      <t>サンテイ</t>
    </rPh>
    <rPh sb="123" eb="125">
      <t>ザイゲン</t>
    </rPh>
    <rPh sb="125" eb="127">
      <t>カクホ</t>
    </rPh>
    <rPh sb="127" eb="128">
      <t>ナド</t>
    </rPh>
    <rPh sb="129" eb="130">
      <t>ト</t>
    </rPh>
    <rPh sb="131" eb="132">
      <t>ク</t>
    </rPh>
    <rPh sb="133" eb="135">
      <t>ジュウミン</t>
    </rPh>
    <rPh sb="135" eb="137">
      <t>セイカツ</t>
    </rPh>
    <rPh sb="138" eb="140">
      <t>ヒツヨウ</t>
    </rPh>
    <rPh sb="140" eb="143">
      <t>フカケツ</t>
    </rPh>
    <rPh sb="149" eb="152">
      <t>ジゾクテキ</t>
    </rPh>
    <rPh sb="153" eb="155">
      <t>テイキョウ</t>
    </rPh>
    <rPh sb="159" eb="161">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</si>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</sst>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4D-4424-AFB9-AB9B624E9CAC}"/>
            </c:ext>
          </c:extLst>
        </c:ser>
        <c:dLbls>
          <c:showLegendKey val="0"/>
          <c:showVal val="0"/>
          <c:showCatName val="0"/>
          <c:showSerName val="0"/>
          <c:showPercent val="0"/>
          <c:showBubbleSize val="0"/>
        </c:dLbls>
        <c:gapWidth val="150"/>
        <c:axId val="100165888"/>
        <c:axId val="10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D4D-4424-AFB9-AB9B624E9CAC}"/>
            </c:ext>
          </c:extLst>
        </c:ser>
        <c:dLbls>
          <c:showLegendKey val="0"/>
          <c:showVal val="0"/>
          <c:showCatName val="0"/>
          <c:showSerName val="0"/>
          <c:showPercent val="0"/>
          <c:showBubbleSize val="0"/>
        </c:dLbls>
        <c:marker val="1"/>
        <c:smooth val="0"/>
        <c:axId val="100165888"/>
        <c:axId val="100303232"/>
      </c:lineChart>
      <c:dateAx>
        <c:axId val="100165888"/>
        <c:scaling>
          <c:orientation val="minMax"/>
        </c:scaling>
        <c:delete val="1"/>
        <c:axPos val="b"/>
        <c:numFmt formatCode="ge" sourceLinked="1"/>
        <c:majorTickMark val="none"/>
        <c:minorTickMark val="none"/>
        <c:tickLblPos val="none"/>
        <c:crossAx val="100303232"/>
        <c:crosses val="autoZero"/>
        <c:auto val="1"/>
        <c:lblOffset val="100"/>
        <c:baseTimeUnit val="years"/>
      </c:dateAx>
      <c:valAx>
        <c:axId val="10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43.93</c:v>
                </c:pt>
                <c:pt idx="4">
                  <c:v>45.07</c:v>
                </c:pt>
              </c:numCache>
            </c:numRef>
          </c:val>
          <c:extLst>
            <c:ext xmlns:c16="http://schemas.microsoft.com/office/drawing/2014/chart" uri="{C3380CC4-5D6E-409C-BE32-E72D297353CC}">
              <c16:uniqueId val="{00000000-7021-4E15-B5E4-49C1C8C154CF}"/>
            </c:ext>
          </c:extLst>
        </c:ser>
        <c:dLbls>
          <c:showLegendKey val="0"/>
          <c:showVal val="0"/>
          <c:showCatName val="0"/>
          <c:showSerName val="0"/>
          <c:showPercent val="0"/>
          <c:showBubbleSize val="0"/>
        </c:dLbls>
        <c:gapWidth val="150"/>
        <c:axId val="118967680"/>
        <c:axId val="1189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7021-4E15-B5E4-49C1C8C154CF}"/>
            </c:ext>
          </c:extLst>
        </c:ser>
        <c:dLbls>
          <c:showLegendKey val="0"/>
          <c:showVal val="0"/>
          <c:showCatName val="0"/>
          <c:showSerName val="0"/>
          <c:showPercent val="0"/>
          <c:showBubbleSize val="0"/>
        </c:dLbls>
        <c:marker val="1"/>
        <c:smooth val="0"/>
        <c:axId val="118967680"/>
        <c:axId val="118969856"/>
      </c:lineChart>
      <c:dateAx>
        <c:axId val="118967680"/>
        <c:scaling>
          <c:orientation val="minMax"/>
        </c:scaling>
        <c:delete val="1"/>
        <c:axPos val="b"/>
        <c:numFmt formatCode="ge" sourceLinked="1"/>
        <c:majorTickMark val="none"/>
        <c:minorTickMark val="none"/>
        <c:tickLblPos val="none"/>
        <c:crossAx val="118969856"/>
        <c:crosses val="autoZero"/>
        <c:auto val="1"/>
        <c:lblOffset val="100"/>
        <c:baseTimeUnit val="years"/>
      </c:dateAx>
      <c:valAx>
        <c:axId val="1189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58.88</c:v>
                </c:pt>
                <c:pt idx="1">
                  <c:v>69.260000000000005</c:v>
                </c:pt>
                <c:pt idx="2">
                  <c:v>71.739999999999995</c:v>
                </c:pt>
                <c:pt idx="3">
                  <c:v>70.5</c:v>
                </c:pt>
                <c:pt idx="4">
                  <c:v>72</c:v>
                </c:pt>
              </c:numCache>
            </c:numRef>
          </c:val>
          <c:extLst>
            <c:ext xmlns:c16="http://schemas.microsoft.com/office/drawing/2014/chart" uri="{C3380CC4-5D6E-409C-BE32-E72D297353CC}">
              <c16:uniqueId val="{00000000-58F8-4A10-AB5F-CDD06B374489}"/>
            </c:ext>
          </c:extLst>
        </c:ser>
        <c:dLbls>
          <c:showLegendKey val="0"/>
          <c:showVal val="0"/>
          <c:showCatName val="0"/>
          <c:showSerName val="0"/>
          <c:showPercent val="0"/>
          <c:showBubbleSize val="0"/>
        </c:dLbls>
        <c:gapWidth val="150"/>
        <c:axId val="119004160"/>
        <c:axId val="11900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58F8-4A10-AB5F-CDD06B374489}"/>
            </c:ext>
          </c:extLst>
        </c:ser>
        <c:dLbls>
          <c:showLegendKey val="0"/>
          <c:showVal val="0"/>
          <c:showCatName val="0"/>
          <c:showSerName val="0"/>
          <c:showPercent val="0"/>
          <c:showBubbleSize val="0"/>
        </c:dLbls>
        <c:marker val="1"/>
        <c:smooth val="0"/>
        <c:axId val="119004160"/>
        <c:axId val="119006336"/>
      </c:lineChart>
      <c:dateAx>
        <c:axId val="119004160"/>
        <c:scaling>
          <c:orientation val="minMax"/>
        </c:scaling>
        <c:delete val="1"/>
        <c:axPos val="b"/>
        <c:numFmt formatCode="ge" sourceLinked="1"/>
        <c:majorTickMark val="none"/>
        <c:minorTickMark val="none"/>
        <c:tickLblPos val="none"/>
        <c:crossAx val="119006336"/>
        <c:crosses val="autoZero"/>
        <c:auto val="1"/>
        <c:lblOffset val="100"/>
        <c:baseTimeUnit val="years"/>
      </c:dateAx>
      <c:valAx>
        <c:axId val="119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250.02</c:v>
                </c:pt>
                <c:pt idx="1">
                  <c:v>96.18</c:v>
                </c:pt>
                <c:pt idx="2">
                  <c:v>98.89</c:v>
                </c:pt>
                <c:pt idx="3">
                  <c:v>101.36</c:v>
                </c:pt>
                <c:pt idx="4">
                  <c:v>91.09</c:v>
                </c:pt>
              </c:numCache>
            </c:numRef>
          </c:val>
          <c:extLst>
            <c:ext xmlns:c16="http://schemas.microsoft.com/office/drawing/2014/chart" uri="{C3380CC4-5D6E-409C-BE32-E72D297353CC}">
              <c16:uniqueId val="{00000000-2727-4843-AC94-D8403B7050B5}"/>
            </c:ext>
          </c:extLst>
        </c:ser>
        <c:dLbls>
          <c:showLegendKey val="0"/>
          <c:showVal val="0"/>
          <c:showCatName val="0"/>
          <c:showSerName val="0"/>
          <c:showPercent val="0"/>
          <c:showBubbleSize val="0"/>
        </c:dLbls>
        <c:gapWidth val="150"/>
        <c:axId val="90584960"/>
        <c:axId val="1002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27-4843-AC94-D8403B7050B5}"/>
            </c:ext>
          </c:extLst>
        </c:ser>
        <c:dLbls>
          <c:showLegendKey val="0"/>
          <c:showVal val="0"/>
          <c:showCatName val="0"/>
          <c:showSerName val="0"/>
          <c:showPercent val="0"/>
          <c:showBubbleSize val="0"/>
        </c:dLbls>
        <c:marker val="1"/>
        <c:smooth val="0"/>
        <c:axId val="90584960"/>
        <c:axId val="100212736"/>
      </c:lineChart>
      <c:dateAx>
        <c:axId val="90584960"/>
        <c:scaling>
          <c:orientation val="minMax"/>
        </c:scaling>
        <c:delete val="1"/>
        <c:axPos val="b"/>
        <c:numFmt formatCode="ge" sourceLinked="1"/>
        <c:majorTickMark val="none"/>
        <c:minorTickMark val="none"/>
        <c:tickLblPos val="none"/>
        <c:crossAx val="100212736"/>
        <c:crosses val="autoZero"/>
        <c:auto val="1"/>
        <c:lblOffset val="100"/>
        <c:baseTimeUnit val="years"/>
      </c:dateAx>
      <c:valAx>
        <c:axId val="100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7-4914-A251-1F22CAD1AE6E}"/>
            </c:ext>
          </c:extLst>
        </c:ser>
        <c:dLbls>
          <c:showLegendKey val="0"/>
          <c:showVal val="0"/>
          <c:showCatName val="0"/>
          <c:showSerName val="0"/>
          <c:showPercent val="0"/>
          <c:showBubbleSize val="0"/>
        </c:dLbls>
        <c:gapWidth val="150"/>
        <c:axId val="100259328"/>
        <c:axId val="1002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7-4914-A251-1F22CAD1AE6E}"/>
            </c:ext>
          </c:extLst>
        </c:ser>
        <c:dLbls>
          <c:showLegendKey val="0"/>
          <c:showVal val="0"/>
          <c:showCatName val="0"/>
          <c:showSerName val="0"/>
          <c:showPercent val="0"/>
          <c:showBubbleSize val="0"/>
        </c:dLbls>
        <c:marker val="1"/>
        <c:smooth val="0"/>
        <c:axId val="100259328"/>
        <c:axId val="100261248"/>
      </c:lineChart>
      <c:dateAx>
        <c:axId val="100259328"/>
        <c:scaling>
          <c:orientation val="minMax"/>
        </c:scaling>
        <c:delete val="1"/>
        <c:axPos val="b"/>
        <c:numFmt formatCode="ge" sourceLinked="1"/>
        <c:majorTickMark val="none"/>
        <c:minorTickMark val="none"/>
        <c:tickLblPos val="none"/>
        <c:crossAx val="100261248"/>
        <c:crosses val="autoZero"/>
        <c:auto val="1"/>
        <c:lblOffset val="100"/>
        <c:baseTimeUnit val="years"/>
      </c:dateAx>
      <c:valAx>
        <c:axId val="1002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1-4708-95DC-44C80927DAB9}"/>
            </c:ext>
          </c:extLst>
        </c:ser>
        <c:dLbls>
          <c:showLegendKey val="0"/>
          <c:showVal val="0"/>
          <c:showCatName val="0"/>
          <c:showSerName val="0"/>
          <c:showPercent val="0"/>
          <c:showBubbleSize val="0"/>
        </c:dLbls>
        <c:gapWidth val="150"/>
        <c:axId val="110032000"/>
        <c:axId val="1100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1-4708-95DC-44C80927DAB9}"/>
            </c:ext>
          </c:extLst>
        </c:ser>
        <c:dLbls>
          <c:showLegendKey val="0"/>
          <c:showVal val="0"/>
          <c:showCatName val="0"/>
          <c:showSerName val="0"/>
          <c:showPercent val="0"/>
          <c:showBubbleSize val="0"/>
        </c:dLbls>
        <c:marker val="1"/>
        <c:smooth val="0"/>
        <c:axId val="110032000"/>
        <c:axId val="110033920"/>
      </c:lineChart>
      <c:dateAx>
        <c:axId val="110032000"/>
        <c:scaling>
          <c:orientation val="minMax"/>
        </c:scaling>
        <c:delete val="1"/>
        <c:axPos val="b"/>
        <c:numFmt formatCode="ge" sourceLinked="1"/>
        <c:majorTickMark val="none"/>
        <c:minorTickMark val="none"/>
        <c:tickLblPos val="none"/>
        <c:crossAx val="110033920"/>
        <c:crosses val="autoZero"/>
        <c:auto val="1"/>
        <c:lblOffset val="100"/>
        <c:baseTimeUnit val="years"/>
      </c:dateAx>
      <c:valAx>
        <c:axId val="1100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38-46CD-95C4-7E7FCA7DEA42}"/>
            </c:ext>
          </c:extLst>
        </c:ser>
        <c:dLbls>
          <c:showLegendKey val="0"/>
          <c:showVal val="0"/>
          <c:showCatName val="0"/>
          <c:showSerName val="0"/>
          <c:showPercent val="0"/>
          <c:showBubbleSize val="0"/>
        </c:dLbls>
        <c:gapWidth val="150"/>
        <c:axId val="118314112"/>
        <c:axId val="1183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38-46CD-95C4-7E7FCA7DEA42}"/>
            </c:ext>
          </c:extLst>
        </c:ser>
        <c:dLbls>
          <c:showLegendKey val="0"/>
          <c:showVal val="0"/>
          <c:showCatName val="0"/>
          <c:showSerName val="0"/>
          <c:showPercent val="0"/>
          <c:showBubbleSize val="0"/>
        </c:dLbls>
        <c:marker val="1"/>
        <c:smooth val="0"/>
        <c:axId val="118314112"/>
        <c:axId val="118316032"/>
      </c:lineChart>
      <c:dateAx>
        <c:axId val="118314112"/>
        <c:scaling>
          <c:orientation val="minMax"/>
        </c:scaling>
        <c:delete val="1"/>
        <c:axPos val="b"/>
        <c:numFmt formatCode="ge" sourceLinked="1"/>
        <c:majorTickMark val="none"/>
        <c:minorTickMark val="none"/>
        <c:tickLblPos val="none"/>
        <c:crossAx val="118316032"/>
        <c:crosses val="autoZero"/>
        <c:auto val="1"/>
        <c:lblOffset val="100"/>
        <c:baseTimeUnit val="years"/>
      </c:dateAx>
      <c:valAx>
        <c:axId val="1183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5-49A7-B84B-1DBC0D2061C1}"/>
            </c:ext>
          </c:extLst>
        </c:ser>
        <c:dLbls>
          <c:showLegendKey val="0"/>
          <c:showVal val="0"/>
          <c:showCatName val="0"/>
          <c:showSerName val="0"/>
          <c:showPercent val="0"/>
          <c:showBubbleSize val="0"/>
        </c:dLbls>
        <c:gapWidth val="150"/>
        <c:axId val="118342400"/>
        <c:axId val="1183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5-49A7-B84B-1DBC0D2061C1}"/>
            </c:ext>
          </c:extLst>
        </c:ser>
        <c:dLbls>
          <c:showLegendKey val="0"/>
          <c:showVal val="0"/>
          <c:showCatName val="0"/>
          <c:showSerName val="0"/>
          <c:showPercent val="0"/>
          <c:showBubbleSize val="0"/>
        </c:dLbls>
        <c:marker val="1"/>
        <c:smooth val="0"/>
        <c:axId val="118342400"/>
        <c:axId val="118344320"/>
      </c:lineChart>
      <c:dateAx>
        <c:axId val="118342400"/>
        <c:scaling>
          <c:orientation val="minMax"/>
        </c:scaling>
        <c:delete val="1"/>
        <c:axPos val="b"/>
        <c:numFmt formatCode="ge" sourceLinked="1"/>
        <c:majorTickMark val="none"/>
        <c:minorTickMark val="none"/>
        <c:tickLblPos val="none"/>
        <c:crossAx val="118344320"/>
        <c:crosses val="autoZero"/>
        <c:auto val="1"/>
        <c:lblOffset val="100"/>
        <c:baseTimeUnit val="years"/>
      </c:dateAx>
      <c:valAx>
        <c:axId val="1183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4352.47</c:v>
                </c:pt>
                <c:pt idx="1">
                  <c:v>1150.2</c:v>
                </c:pt>
                <c:pt idx="2">
                  <c:v>496.67</c:v>
                </c:pt>
                <c:pt idx="3">
                  <c:v>379.48</c:v>
                </c:pt>
                <c:pt idx="4">
                  <c:v>358.26</c:v>
                </c:pt>
              </c:numCache>
            </c:numRef>
          </c:val>
          <c:extLst>
            <c:ext xmlns:c16="http://schemas.microsoft.com/office/drawing/2014/chart" uri="{C3380CC4-5D6E-409C-BE32-E72D297353CC}">
              <c16:uniqueId val="{00000000-18C1-4187-A097-0101FBA8EB03}"/>
            </c:ext>
          </c:extLst>
        </c:ser>
        <c:dLbls>
          <c:showLegendKey val="0"/>
          <c:showVal val="0"/>
          <c:showCatName val="0"/>
          <c:showSerName val="0"/>
          <c:showPercent val="0"/>
          <c:showBubbleSize val="0"/>
        </c:dLbls>
        <c:gapWidth val="150"/>
        <c:axId val="118841728"/>
        <c:axId val="1188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18C1-4187-A097-0101FBA8EB03}"/>
            </c:ext>
          </c:extLst>
        </c:ser>
        <c:dLbls>
          <c:showLegendKey val="0"/>
          <c:showVal val="0"/>
          <c:showCatName val="0"/>
          <c:showSerName val="0"/>
          <c:showPercent val="0"/>
          <c:showBubbleSize val="0"/>
        </c:dLbls>
        <c:marker val="1"/>
        <c:smooth val="0"/>
        <c:axId val="118841728"/>
        <c:axId val="118843648"/>
      </c:lineChart>
      <c:dateAx>
        <c:axId val="118841728"/>
        <c:scaling>
          <c:orientation val="minMax"/>
        </c:scaling>
        <c:delete val="1"/>
        <c:axPos val="b"/>
        <c:numFmt formatCode="ge" sourceLinked="1"/>
        <c:majorTickMark val="none"/>
        <c:minorTickMark val="none"/>
        <c:tickLblPos val="none"/>
        <c:crossAx val="118843648"/>
        <c:crosses val="autoZero"/>
        <c:auto val="1"/>
        <c:lblOffset val="100"/>
        <c:baseTimeUnit val="years"/>
      </c:dateAx>
      <c:valAx>
        <c:axId val="1188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9.1199999999999992</c:v>
                </c:pt>
                <c:pt idx="1">
                  <c:v>26.78</c:v>
                </c:pt>
                <c:pt idx="2">
                  <c:v>42.87</c:v>
                </c:pt>
                <c:pt idx="3">
                  <c:v>50.37</c:v>
                </c:pt>
                <c:pt idx="4">
                  <c:v>53.14</c:v>
                </c:pt>
              </c:numCache>
            </c:numRef>
          </c:val>
          <c:extLst>
            <c:ext xmlns:c16="http://schemas.microsoft.com/office/drawing/2014/chart" uri="{C3380CC4-5D6E-409C-BE32-E72D297353CC}">
              <c16:uniqueId val="{00000000-95FC-461F-A9D6-68E160B69713}"/>
            </c:ext>
          </c:extLst>
        </c:ser>
        <c:dLbls>
          <c:showLegendKey val="0"/>
          <c:showVal val="0"/>
          <c:showCatName val="0"/>
          <c:showSerName val="0"/>
          <c:showPercent val="0"/>
          <c:showBubbleSize val="0"/>
        </c:dLbls>
        <c:gapWidth val="150"/>
        <c:axId val="118898688"/>
        <c:axId val="118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95FC-461F-A9D6-68E160B69713}"/>
            </c:ext>
          </c:extLst>
        </c:ser>
        <c:dLbls>
          <c:showLegendKey val="0"/>
          <c:showVal val="0"/>
          <c:showCatName val="0"/>
          <c:showSerName val="0"/>
          <c:showPercent val="0"/>
          <c:showBubbleSize val="0"/>
        </c:dLbls>
        <c:marker val="1"/>
        <c:smooth val="0"/>
        <c:axId val="118898688"/>
        <c:axId val="118900608"/>
      </c:lineChart>
      <c:dateAx>
        <c:axId val="118898688"/>
        <c:scaling>
          <c:orientation val="minMax"/>
        </c:scaling>
        <c:delete val="1"/>
        <c:axPos val="b"/>
        <c:numFmt formatCode="ge" sourceLinked="1"/>
        <c:majorTickMark val="none"/>
        <c:minorTickMark val="none"/>
        <c:tickLblPos val="none"/>
        <c:crossAx val="118900608"/>
        <c:crosses val="autoZero"/>
        <c:auto val="1"/>
        <c:lblOffset val="100"/>
        <c:baseTimeUnit val="years"/>
      </c:dateAx>
      <c:valAx>
        <c:axId val="118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1724.45</c:v>
                </c:pt>
                <c:pt idx="1">
                  <c:v>578.4</c:v>
                </c:pt>
                <c:pt idx="2">
                  <c:v>381.79</c:v>
                </c:pt>
                <c:pt idx="3">
                  <c:v>321.75</c:v>
                </c:pt>
                <c:pt idx="4">
                  <c:v>304.31</c:v>
                </c:pt>
              </c:numCache>
            </c:numRef>
          </c:val>
          <c:extLst>
            <c:ext xmlns:c16="http://schemas.microsoft.com/office/drawing/2014/chart" uri="{C3380CC4-5D6E-409C-BE32-E72D297353CC}">
              <c16:uniqueId val="{00000000-6CFE-4746-95A3-D89F60B7A765}"/>
            </c:ext>
          </c:extLst>
        </c:ser>
        <c:dLbls>
          <c:showLegendKey val="0"/>
          <c:showVal val="0"/>
          <c:showCatName val="0"/>
          <c:showSerName val="0"/>
          <c:showPercent val="0"/>
          <c:showBubbleSize val="0"/>
        </c:dLbls>
        <c:gapWidth val="150"/>
        <c:axId val="118919168"/>
        <c:axId val="1189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6CFE-4746-95A3-D89F60B7A765}"/>
            </c:ext>
          </c:extLst>
        </c:ser>
        <c:dLbls>
          <c:showLegendKey val="0"/>
          <c:showVal val="0"/>
          <c:showCatName val="0"/>
          <c:showSerName val="0"/>
          <c:showPercent val="0"/>
          <c:showBubbleSize val="0"/>
        </c:dLbls>
        <c:marker val="1"/>
        <c:smooth val="0"/>
        <c:axId val="118919168"/>
        <c:axId val="118921088"/>
      </c:lineChart>
      <c:dateAx>
        <c:axId val="118919168"/>
        <c:scaling>
          <c:orientation val="minMax"/>
        </c:scaling>
        <c:delete val="1"/>
        <c:axPos val="b"/>
        <c:numFmt formatCode="ge" sourceLinked="1"/>
        <c:majorTickMark val="none"/>
        <c:minorTickMark val="none"/>
        <c:tickLblPos val="none"/>
        <c:crossAx val="118921088"/>
        <c:crosses val="autoZero"/>
        <c:auto val="1"/>
        <c:lblOffset val="100"/>
        <c:baseTimeUnit val="years"/>
      </c:dateAx>
      <c:valAx>
        <c:axId val="1189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G12" sqref="BG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埼玉県　嵐山町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125</v>
      </c>
      <c r="AE8" s="73"/>
      <c r="AF8" s="73"/>
      <c r="AG8" s="73"/>
      <c r="AH8" s="73"/>
      <c r="AI8" s="73"/>
      <c r="AJ8" s="73"/>
      <c r="AK8" s="4"/>
      <c r="AL8" s="67">
        <f>データ!S6</f>
        <v>18052</v>
      </c>
      <c r="AM8" s="67"/>
      <c r="AN8" s="67"/>
      <c r="AO8" s="67"/>
      <c r="AP8" s="67"/>
      <c r="AQ8" s="67"/>
      <c r="AR8" s="67"/>
      <c r="AS8" s="67"/>
      <c r="AT8" s="66">
        <f>データ!T6</f>
        <v>29.92</v>
      </c>
      <c r="AU8" s="66"/>
      <c r="AV8" s="66"/>
      <c r="AW8" s="66"/>
      <c r="AX8" s="66"/>
      <c r="AY8" s="66"/>
      <c r="AZ8" s="66"/>
      <c r="BA8" s="66"/>
      <c r="BB8" s="66">
        <f>データ!U6</f>
        <v>603.34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34.119999999999997</v>
      </c>
      <c r="Q10" s="66"/>
      <c r="R10" s="66"/>
      <c r="S10" s="66"/>
      <c r="T10" s="66"/>
      <c r="U10" s="66"/>
      <c r="V10" s="66"/>
      <c r="W10" s="66">
        <f>データ!Q6</f>
        <v>100</v>
      </c>
      <c r="X10" s="66"/>
      <c r="Y10" s="66"/>
      <c r="Z10" s="66"/>
      <c r="AA10" s="66"/>
      <c r="AB10" s="66"/>
      <c r="AC10" s="66"/>
      <c r="AD10" s="67">
        <f>データ!R6</f>
        <v>3024</v>
      </c>
      <c r="AE10" s="67"/>
      <c r="AF10" s="67"/>
      <c r="AG10" s="67"/>
      <c r="AH10" s="67"/>
      <c r="AI10" s="67"/>
      <c r="AJ10" s="67"/>
      <c r="AK10" s="2"/>
      <c r="AL10" s="67">
        <f>データ!V6</f>
        <v>6125</v>
      </c>
      <c r="AM10" s="67"/>
      <c r="AN10" s="67"/>
      <c r="AO10" s="67"/>
      <c r="AP10" s="67"/>
      <c r="AQ10" s="67"/>
      <c r="AR10" s="67"/>
      <c r="AS10" s="67"/>
      <c r="AT10" s="66">
        <f>データ!W6</f>
        <v>26.48</v>
      </c>
      <c r="AU10" s="66"/>
      <c r="AV10" s="66"/>
      <c r="AW10" s="66"/>
      <c r="AX10" s="66"/>
      <c r="AY10" s="66"/>
      <c r="AZ10" s="66"/>
      <c r="BA10" s="66"/>
      <c r="BB10" s="66">
        <f>データ!X6</f>
        <v>231.31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113425</v>
      </c>
      <c r="D6" s="33">
        <f t="shared" si="3"/>
        <v>47</v>
      </c>
      <c r="E6" s="33">
        <f t="shared" si="3"/>
        <v>18</v>
      </c>
      <c r="F6" s="33">
        <f t="shared" si="3"/>
        <v>0</v>
      </c>
      <c r="G6" s="33">
        <f t="shared" si="3"/>
        <v>0</v>
      </c>
      <c r="H6" s="33" t="str">
        <f t="shared" si="3"/>
        <v>埼玉県　嵐山町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34.119999999999997</v>
      </c>
      <c r="Q6" s="34">
        <f t="shared" si="3"/>
        <v>100</v>
      </c>
      <c r="R6" s="34">
        <f t="shared" si="3"/>
        <v>3024</v>
      </c>
      <c r="S6" s="34">
        <f t="shared" si="3"/>
        <v>18052</v>
      </c>
      <c r="T6" s="34">
        <f t="shared" si="3"/>
        <v>29.92</v>
      </c>
      <c r="U6" s="34">
        <f t="shared" si="3"/>
        <v>603.34</v>
      </c>
      <c r="V6" s="34">
        <f t="shared" si="3"/>
        <v>6125</v>
      </c>
      <c r="W6" s="34">
        <f t="shared" si="3"/>
        <v>26.48</v>
      </c>
      <c r="X6" s="34">
        <f t="shared" si="3"/>
        <v>231.31</v>
      </c>
      <c r="Y6" s="35">
        <f>IF(Y7="",NA(),Y7)</f>
        <v>250.02</v>
      </c>
      <c r="Z6" s="35">
        <f t="shared" ref="Z6:AH6" si="4">IF(Z7="",NA(),Z7)</f>
        <v>96.18</v>
      </c>
      <c r="AA6" s="35">
        <f t="shared" si="4"/>
        <v>98.89</v>
      </c>
      <c r="AB6" s="35">
        <f t="shared" si="4"/>
        <v>101.36</v>
      </c>
      <c r="AC6" s="35">
        <f t="shared" si="4"/>
        <v>91.09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4352.47</v>
      </c>
      <c r="BG6" s="35">
        <f t="shared" ref="BG6:BO6" si="7">IF(BG7="",NA(),BG7)</f>
        <v>1150.2</v>
      </c>
      <c r="BH6" s="35">
        <f t="shared" si="7"/>
        <v>496.67</v>
      </c>
      <c r="BI6" s="35">
        <f t="shared" si="7"/>
        <v>379.48</v>
      </c>
      <c r="BJ6" s="35">
        <f t="shared" si="7"/>
        <v>358.26</v>
      </c>
      <c r="BK6" s="35">
        <f t="shared" si="7"/>
        <v>430.64</v>
      </c>
      <c r="BL6" s="35">
        <f t="shared" si="7"/>
        <v>446.63</v>
      </c>
      <c r="BM6" s="35">
        <f t="shared" si="7"/>
        <v>416.91</v>
      </c>
      <c r="BN6" s="35">
        <f t="shared" si="7"/>
        <v>392.19</v>
      </c>
      <c r="BO6" s="35">
        <f t="shared" si="7"/>
        <v>413.5</v>
      </c>
      <c r="BP6" s="34" t="str">
        <f>IF(BP7="","",IF(BP7="-","【-】","【"&amp;SUBSTITUTE(TEXT(BP7,"#,##0.00"),"-","△")&amp;"】"))</f>
        <v>【346.13】</v>
      </c>
      <c r="BQ6" s="35">
        <f>IF(BQ7="",NA(),BQ7)</f>
        <v>9.1199999999999992</v>
      </c>
      <c r="BR6" s="35">
        <f t="shared" ref="BR6:BZ6" si="8">IF(BR7="",NA(),BR7)</f>
        <v>26.78</v>
      </c>
      <c r="BS6" s="35">
        <f t="shared" si="8"/>
        <v>42.87</v>
      </c>
      <c r="BT6" s="35">
        <f t="shared" si="8"/>
        <v>50.37</v>
      </c>
      <c r="BU6" s="35">
        <f t="shared" si="8"/>
        <v>53.14</v>
      </c>
      <c r="BV6" s="35">
        <f t="shared" si="8"/>
        <v>58.78</v>
      </c>
      <c r="BW6" s="35">
        <f t="shared" si="8"/>
        <v>58.53</v>
      </c>
      <c r="BX6" s="35">
        <f t="shared" si="8"/>
        <v>57.93</v>
      </c>
      <c r="BY6" s="35">
        <f t="shared" si="8"/>
        <v>57.03</v>
      </c>
      <c r="BZ6" s="35">
        <f t="shared" si="8"/>
        <v>55.84</v>
      </c>
      <c r="CA6" s="34" t="str">
        <f>IF(CA7="","",IF(CA7="-","【-】","【"&amp;SUBSTITUTE(TEXT(CA7,"#,##0.00"),"-","△")&amp;"】"))</f>
        <v>【59.83】</v>
      </c>
      <c r="CB6" s="35">
        <f>IF(CB7="",NA(),CB7)</f>
        <v>1724.45</v>
      </c>
      <c r="CC6" s="35">
        <f t="shared" ref="CC6:CK6" si="9">IF(CC7="",NA(),CC7)</f>
        <v>578.4</v>
      </c>
      <c r="CD6" s="35">
        <f t="shared" si="9"/>
        <v>381.79</v>
      </c>
      <c r="CE6" s="35">
        <f t="shared" si="9"/>
        <v>321.75</v>
      </c>
      <c r="CF6" s="35">
        <f t="shared" si="9"/>
        <v>304.31</v>
      </c>
      <c r="CG6" s="35">
        <f t="shared" si="9"/>
        <v>257.02999999999997</v>
      </c>
      <c r="CH6" s="35">
        <f t="shared" si="9"/>
        <v>266.57</v>
      </c>
      <c r="CI6" s="35">
        <f t="shared" si="9"/>
        <v>276.93</v>
      </c>
      <c r="CJ6" s="35">
        <f t="shared" si="9"/>
        <v>283.73</v>
      </c>
      <c r="CK6" s="35">
        <f t="shared" si="9"/>
        <v>287.57</v>
      </c>
      <c r="CL6" s="34" t="str">
        <f>IF(CL7="","",IF(CL7="-","【-】","【"&amp;SUBSTITUTE(TEXT(CL7,"#,##0.00"),"-","△")&amp;"】"))</f>
        <v>【268.69】</v>
      </c>
      <c r="CM6" s="35" t="str">
        <f>IF(CM7="",NA(),CM7)</f>
        <v>-</v>
      </c>
      <c r="CN6" s="35" t="str">
        <f t="shared" ref="CN6:CV6" si="10">IF(CN7="",NA(),CN7)</f>
        <v>-</v>
      </c>
      <c r="CO6" s="35" t="str">
        <f t="shared" si="10"/>
        <v>-</v>
      </c>
      <c r="CP6" s="35">
        <f t="shared" si="10"/>
        <v>43.93</v>
      </c>
      <c r="CQ6" s="35">
        <f t="shared" si="10"/>
        <v>45.07</v>
      </c>
      <c r="CR6" s="35">
        <f t="shared" si="10"/>
        <v>61.93</v>
      </c>
      <c r="CS6" s="35">
        <f t="shared" si="10"/>
        <v>58.06</v>
      </c>
      <c r="CT6" s="35">
        <f t="shared" si="10"/>
        <v>59.08</v>
      </c>
      <c r="CU6" s="35">
        <f t="shared" si="10"/>
        <v>58.25</v>
      </c>
      <c r="CV6" s="35">
        <f t="shared" si="10"/>
        <v>61.55</v>
      </c>
      <c r="CW6" s="34" t="str">
        <f>IF(CW7="","",IF(CW7="-","【-】","【"&amp;SUBSTITUTE(TEXT(CW7,"#,##0.00"),"-","△")&amp;"】"))</f>
        <v>【61.71】</v>
      </c>
      <c r="CX6" s="35">
        <f>IF(CX7="",NA(),CX7)</f>
        <v>58.88</v>
      </c>
      <c r="CY6" s="35">
        <f t="shared" ref="CY6:DG6" si="11">IF(CY7="",NA(),CY7)</f>
        <v>69.260000000000005</v>
      </c>
      <c r="CZ6" s="35">
        <f t="shared" si="11"/>
        <v>71.739999999999995</v>
      </c>
      <c r="DA6" s="35">
        <f t="shared" si="11"/>
        <v>70.5</v>
      </c>
      <c r="DB6" s="35">
        <f t="shared" si="11"/>
        <v>72</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113425</v>
      </c>
      <c r="D7" s="37">
        <v>47</v>
      </c>
      <c r="E7" s="37">
        <v>18</v>
      </c>
      <c r="F7" s="37">
        <v>0</v>
      </c>
      <c r="G7" s="37">
        <v>0</v>
      </c>
      <c r="H7" s="37" t="s">
        <v>110</v>
      </c>
      <c r="I7" s="37" t="s">
        <v>111</v>
      </c>
      <c r="J7" s="37" t="s">
        <v>112</v>
      </c>
      <c r="K7" s="37" t="s">
        <v>113</v>
      </c>
      <c r="L7" s="37" t="s">
        <v>114</v>
      </c>
      <c r="M7" s="37"/>
      <c r="N7" s="38" t="s">
        <v>115</v>
      </c>
      <c r="O7" s="38" t="s">
        <v>116</v>
      </c>
      <c r="P7" s="38">
        <v>34.119999999999997</v>
      </c>
      <c r="Q7" s="38">
        <v>100</v>
      </c>
      <c r="R7" s="38">
        <v>3024</v>
      </c>
      <c r="S7" s="38">
        <v>18052</v>
      </c>
      <c r="T7" s="38">
        <v>29.92</v>
      </c>
      <c r="U7" s="38">
        <v>603.34</v>
      </c>
      <c r="V7" s="38">
        <v>6125</v>
      </c>
      <c r="W7" s="38">
        <v>26.48</v>
      </c>
      <c r="X7" s="38">
        <v>231.31</v>
      </c>
      <c r="Y7" s="38">
        <v>250.02</v>
      </c>
      <c r="Z7" s="38">
        <v>96.18</v>
      </c>
      <c r="AA7" s="38">
        <v>98.89</v>
      </c>
      <c r="AB7" s="38">
        <v>101.36</v>
      </c>
      <c r="AC7" s="38">
        <v>91.09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4352.47</v>
      </c>
      <c r="BG7" s="38">
        <v>1150.2</v>
      </c>
      <c r="BH7" s="38">
        <v>496.67</v>
      </c>
      <c r="BI7" s="38">
        <v>379.48</v>
      </c>
      <c r="BJ7" s="38">
        <v>358.26</v>
      </c>
      <c r="BK7" s="38">
        <v>430.64</v>
      </c>
      <c r="BL7" s="38">
        <v>446.63</v>
      </c>
      <c r="BM7" s="38">
        <v>416.91</v>
      </c>
      <c r="BN7" s="38">
        <v>392.19</v>
      </c>
      <c r="BO7" s="38">
        <v>413.5</v>
      </c>
      <c r="BP7" s="38">
        <v>346.13</v>
      </c>
      <c r="BQ7" s="38">
        <v>9.1199999999999992</v>
      </c>
      <c r="BR7" s="38">
        <v>26.78</v>
      </c>
      <c r="BS7" s="38">
        <v>42.87</v>
      </c>
      <c r="BT7" s="38">
        <v>50.37</v>
      </c>
      <c r="BU7" s="38">
        <v>53.14</v>
      </c>
      <c r="BV7" s="38">
        <v>58.78</v>
      </c>
      <c r="BW7" s="38">
        <v>58.53</v>
      </c>
      <c r="BX7" s="38">
        <v>57.93</v>
      </c>
      <c r="BY7" s="38">
        <v>57.03</v>
      </c>
      <c r="BZ7" s="38">
        <v>55.84</v>
      </c>
      <c r="CA7" s="38">
        <v>59.83</v>
      </c>
      <c r="CB7" s="38">
        <v>1724.45</v>
      </c>
      <c r="CC7" s="38">
        <v>578.4</v>
      </c>
      <c r="CD7" s="38">
        <v>381.79</v>
      </c>
      <c r="CE7" s="38">
        <v>321.75</v>
      </c>
      <c r="CF7" s="38">
        <v>304.31</v>
      </c>
      <c r="CG7" s="38">
        <v>257.02999999999997</v>
      </c>
      <c r="CH7" s="38">
        <v>266.57</v>
      </c>
      <c r="CI7" s="38">
        <v>276.93</v>
      </c>
      <c r="CJ7" s="38">
        <v>283.73</v>
      </c>
      <c r="CK7" s="38">
        <v>287.57</v>
      </c>
      <c r="CL7" s="38">
        <v>268.69</v>
      </c>
      <c r="CM7" s="38" t="s">
        <v>115</v>
      </c>
      <c r="CN7" s="38" t="s">
        <v>115</v>
      </c>
      <c r="CO7" s="38" t="s">
        <v>115</v>
      </c>
      <c r="CP7" s="38">
        <v>43.93</v>
      </c>
      <c r="CQ7" s="38">
        <v>45.07</v>
      </c>
      <c r="CR7" s="38">
        <v>61.93</v>
      </c>
      <c r="CS7" s="38">
        <v>58.06</v>
      </c>
      <c r="CT7" s="38">
        <v>59.08</v>
      </c>
      <c r="CU7" s="38">
        <v>58.25</v>
      </c>
      <c r="CV7" s="38">
        <v>61.55</v>
      </c>
      <c r="CW7" s="38">
        <v>61.71</v>
      </c>
      <c r="CX7" s="38">
        <v>58.88</v>
      </c>
      <c r="CY7" s="38">
        <v>69.260000000000005</v>
      </c>
      <c r="CZ7" s="38">
        <v>71.739999999999995</v>
      </c>
      <c r="DA7" s="38">
        <v>70.5</v>
      </c>
      <c r="DB7" s="38">
        <v>72</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2018-02-06T09:04:32Z</cp:lastPrinted>
  <dcterms:created xsi:type="dcterms:W3CDTF">2017-12-25T02:40:07Z</dcterms:created>
  <dcterms:modified xsi:type="dcterms:W3CDTF">2018-02-06T09:15:40Z</dcterms:modified>
  <cp:category/>
</cp:coreProperties>
</file>