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業務係\【K業務係】 （広報） 経営比較分析表\H29（H28決算値）\"/>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W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<sst xmlns="http://schemas.openxmlformats.org/spreadsheetml/2006/main" count="232" uniqueCount="120">
  <si>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</si>
  <si>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</si>
  <si>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</si>
  <si>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</si>
  <si>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</si>
  <si>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</si>
  <si>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</si>
  <si>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</si>
  <si>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</si>
  <si>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</si>
  <si>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</si>
  <si>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</si>
  <si>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</si>
  <si>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</si>
  <si>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</si>
  <si>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</si>
  <si>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</si>
  <si>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</si>
  <si>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</si>
  <si>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</si>
  <si>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</si>
  <si>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</si>
  <si>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</si>
  <si>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</si>
  <si>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</si>
  <si>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</si>
  <si>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</si>
  <si>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</si>
  <si>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</si>
  <si>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</si>
  <si>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</si>
  <si>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</si>
  <si>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</si>
  <si>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</si>
  <si>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</si>
  <si>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</si>
  <si>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</si>
  <si>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</si>
  <si>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</si>
  <si>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</si>
  <si>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</si>
  <si>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</si>
  <si>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</si>
  <si>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</si>
  <si>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</si>
  <si>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</si>
  <si>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</si>
  <si>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</si>
  <si>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</si>
  <si>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</si>
  <si>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</si>
  <si>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</si>
  <si>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</si>
  <si>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</si>
  <si>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</si>
  <si>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</si>
  <si>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</si>
  <si>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</si>
  <si>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</si>
  <si>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</si>
  <si>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</si>
  <si>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</si>
  <si>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</si>
  <si>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</si>
  <si>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</si>
  <si>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</si>
  <si>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</si>
  <si>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</si>
  <si>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</si>
  <si>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</si>
  <si>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</si>
  <si>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</si>
  <si>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</si>
  <si>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</si>
  <si>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</si>
  <si>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</si>
  <si>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</si>
  <si>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</si>
  <si>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</si>
  <si>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</si>
  <si>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</si>
  <si>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</si>
  <si>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</si>
  <si>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</si>
  <si>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</si>
  <si>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</si>
  <si>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</si>
  <si>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</si>
  <si>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</si>
  <si>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</si>
  <si>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</si>
  <si>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</si>
  <si>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</si>
  <si>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</si>
  <si>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</si>
  <si>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</si>
  <si>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</si>
  <si>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</si>
  <si>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</si>
  <si>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</si>
  <si>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</si>
  <si>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</si>
  <si>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</si>
  <si>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</si>
  <si>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</si>
  <si>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日高市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</si>
  <si>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</si>
  <si>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</si>
  <si>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</si>
  <si>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</si>
  <si>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</si>
  <si>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</si>
  <si>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</si>
  <si>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</si>
  <si>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</si>
  <si>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</si>
  <si>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</si>
  <si>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①経常収支比率
　指標値は100％以上ですが、類似団体平均値を下回っていますので、将来の更新財源を確保するためにも更なる経営改善に向けた取組が必要です。昨年度との比較では経常費用の増額よりも経常収益の増額が大きかったので率が上昇しています。
③流動比率
　平成26年度以降は会計制度の改正の影響により減少していますが、指標値は100％を超えており、必要な資金は確保されています。
④企業債残高対給水収益比率
　内部留保資金で新設、更新工事を実施してきたので、現在は全国及び類似団体平均値よりも低い値ですが、必要な更新を行うため平成26年度から企業債を借り入れており、今後は値が上昇すると予想されます。　
⑤料金回収率
　指標値は100％を超えており、給水に係る費用が給水収益により賄われています。
⑥給水原価
　全国及び類似団体平均値よりも低い値です。
⑦施設利用率
　全国及び類似団体平均値よりも高い値を示しており、施設を効率的に利用できています。
⑧有収率
　全国及び類似団体平均値よりも高い値を示しています。漏水調査の実施や通報による早期漏水修繕の効果が出て、率が年々上昇しています。</t>
    <rPh sb="23" eb="25">
      <t>ルイジ</t>
    </rPh>
    <rPh sb="25" eb="27">
      <t>ダンタイ</t>
    </rPh>
    <rPh sb="27" eb="29">
      <t>ヘイキン</t>
    </rPh>
    <rPh sb="29" eb="30">
      <t>チ</t>
    </rPh>
    <rPh sb="31" eb="32">
      <t>シタ</t>
    </rPh>
    <rPh sb="32" eb="33">
      <t>マワ</t>
    </rPh>
    <rPh sb="41" eb="43">
      <t>ショウライ</t>
    </rPh>
    <rPh sb="44" eb="46">
      <t>コウシン</t>
    </rPh>
    <rPh sb="46" eb="48">
      <t>ザイゲン</t>
    </rPh>
    <rPh sb="49" eb="51">
      <t>カクホ</t>
    </rPh>
    <rPh sb="90" eb="92">
      <t>ゾウガク</t>
    </rPh>
    <rPh sb="100" eb="102">
      <t>ゾウガク</t>
    </rPh>
    <rPh sb="103" eb="104">
      <t>オオ</t>
    </rPh>
    <rPh sb="112" eb="114">
      <t>ジョウショウ</t>
    </rPh>
    <rPh sb="483" eb="484">
      <t>リツ</t>
    </rPh>
    <rPh sb="485" eb="487">
      <t>ネンネン</t>
    </rPh>
    <rPh sb="487" eb="489">
      <t>ジョウショウ</t>
    </rPh>
    <phoneticPr fontId="4"/>
  </si>
  <si>
    <t>①有形固定資産減価償却率
　近年、全国及び類似団体平均値よりも高い値を示しています。施設全体の老朽化の進行に対し更新が追いつけていない状況といえます。
②管路経年化率
　全国及び類似団体平均値よりも高い値を示しています。昭和46年の給水開始から45年経過し、法定耐用年数を過ぎた管路の割合が増えています。1970年代から80年代にかけて急速に進んだ水道拡張事業に伴い布設された管路が法定耐用年数を超え、近年は特に比率が上昇していますが、今後も更なる上昇が見込まれています。
③管路更新率
　近年の推移では全国及び類似団体平均値よりも低い値を示しており、管路の経年化の進行に比べて更新率が低い状況を表しています。</t>
    <rPh sb="204" eb="205">
      <t>トク</t>
    </rPh>
    <rPh sb="218" eb="220">
      <t>コンゴ</t>
    </rPh>
    <rPh sb="221" eb="222">
      <t>サラ</t>
    </rPh>
    <rPh sb="224" eb="226">
      <t>ジョウショウ</t>
    </rPh>
    <rPh sb="227" eb="229">
      <t>ミコ</t>
    </rPh>
    <rPh sb="245" eb="247">
      <t>キンネン</t>
    </rPh>
    <rPh sb="248" eb="250">
      <t>スイイ</t>
    </rPh>
    <phoneticPr fontId="4"/>
  </si>
  <si>
    <t>　収支が継続して黒字であること、翌年度の支払資金が確保されていること、債務残高が低い等、事業の経営状況は健全で安定していると考えられます。
　しかしながら、給水人口の減少に伴い料金収入も減少傾向にある中、管路等施設は法定耐用年数を超え始め、経年化の進行度合が増しています。
　平成26年度からは企業債の借り入れを再開し、施設の更新工事を行っていますが、更新等に必要な財源には限りがあります。アセットマネジメント（資産管理）を活用し、優先的、緊急的に更新する施設を見定めて、整備計画や財政計画の見直しを行うとともに、必要な更新を先送りすることの無いよう、水道料金改定の検討も視野に入れ、将来にわたって更新財源が確保できる対策の検討が必要です。</t>
    <rPh sb="52" eb="54">
      <t>ケンゼン</t>
    </rPh>
    <rPh sb="124" eb="126">
      <t>シンコウ</t>
    </rPh>
    <rPh sb="126" eb="128">
      <t>ドア</t>
    </rPh>
    <rPh sb="129" eb="130">
      <t>マ</t>
    </rPh>
    <rPh sb="156" eb="158">
      <t>サイカイ</t>
    </rPh>
    <rPh sb="178" eb="179">
      <t>トウ</t>
    </rPh>
    <rPh sb="218" eb="219">
      <t>テキ</t>
    </rPh>
    <rPh sb="220" eb="222">
      <t>キンキュウ</t>
    </rPh>
    <rPh sb="231" eb="233">
      <t>ミサダ</t>
    </rPh>
    <rPh sb="286" eb="288">
      <t>シヤ</t>
    </rPh>
    <rPh sb="289" eb="290">
      <t>イ</t>
    </rPh>
    <rPh sb="292" eb="294">
      <t>ショウライ</t>
    </rPh>
    <rPh sb="309" eb="311">
      <t>タイサク</t>
    </rPh>
    <rPh sb="312" eb="314">
      <t>ケントウ</t>
    </rPh>
    <rPh sb="315" eb="31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</si>
</sst>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16" fillId="0" borderId="11"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0.81</c:v>
                </c:pt>
                <c:pt idx="1">
                  <c:v>0.39</c:v>
                </c:pt>
                <c:pt idx="2">
                  <c:v>0.19</c:v>
                </c:pt>
                <c:pt idx="3">
                  <c:v>0.37</c:v>
                </c:pt>
                <c:pt idx="4">
                  <c:v>0.96</c:v>
                </c:pt>
              </c:numCache>
            </c:numRef>
          </c:val>
        </c:ser>
        <c:dLbls>
          <c:showLegendKey val="0"/>
          <c:showVal val="0"/>
          <c:showCatName val="0"/>
          <c:showSerName val="0"/>
          <c:showPercent val="0"/>
          <c:showBubbleSize val="0"/>
        </c:dLbls>
        <c:gapWidth val="150"/>
        <c:axId val="248014040"/>
        <c:axId val="248014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248014040"/>
        <c:axId val="248014424"/>
      </c:lineChart>
      <c:dateAx>
        <c:axId val="248014040"/>
        <c:scaling>
          <c:orientation val="minMax"/>
        </c:scaling>
        <c:delete val="1"/>
        <c:axPos val="b"/>
        <c:numFmt formatCode="ge" sourceLinked="1"/>
        <c:majorTickMark val="none"/>
        <c:minorTickMark val="none"/>
        <c:tickLblPos val="none"/>
        <c:crossAx val="248014424"/>
        <c:crosses val="autoZero"/>
        <c:auto val="1"/>
        <c:lblOffset val="100"/>
        <c:baseTimeUnit val="years"/>
      </c:dateAx>
      <c:valAx>
        <c:axId val="24801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01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76.38</c:v>
                </c:pt>
                <c:pt idx="1">
                  <c:v>77.17</c:v>
                </c:pt>
                <c:pt idx="2">
                  <c:v>75.98</c:v>
                </c:pt>
                <c:pt idx="3">
                  <c:v>75.39</c:v>
                </c:pt>
                <c:pt idx="4">
                  <c:v>74.78</c:v>
                </c:pt>
              </c:numCache>
            </c:numRef>
          </c:val>
        </c:ser>
        <c:dLbls>
          <c:showLegendKey val="0"/>
          <c:showVal val="0"/>
          <c:showCatName val="0"/>
          <c:showSerName val="0"/>
          <c:showPercent val="0"/>
          <c:showBubbleSize val="0"/>
        </c:dLbls>
        <c:gapWidth val="150"/>
        <c:axId val="248598336"/>
        <c:axId val="24859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248598336"/>
        <c:axId val="248598728"/>
      </c:lineChart>
      <c:dateAx>
        <c:axId val="248598336"/>
        <c:scaling>
          <c:orientation val="minMax"/>
        </c:scaling>
        <c:delete val="1"/>
        <c:axPos val="b"/>
        <c:numFmt formatCode="ge" sourceLinked="1"/>
        <c:majorTickMark val="none"/>
        <c:minorTickMark val="none"/>
        <c:tickLblPos val="none"/>
        <c:crossAx val="248598728"/>
        <c:crosses val="autoZero"/>
        <c:auto val="1"/>
        <c:lblOffset val="100"/>
        <c:baseTimeUnit val="years"/>
      </c:dateAx>
      <c:valAx>
        <c:axId val="24859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5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90.28</c:v>
                </c:pt>
                <c:pt idx="1">
                  <c:v>89.64</c:v>
                </c:pt>
                <c:pt idx="2">
                  <c:v>90.19</c:v>
                </c:pt>
                <c:pt idx="3">
                  <c:v>90.8</c:v>
                </c:pt>
                <c:pt idx="4">
                  <c:v>91.97</c:v>
                </c:pt>
              </c:numCache>
            </c:numRef>
          </c:val>
        </c:ser>
        <c:dLbls>
          <c:showLegendKey val="0"/>
          <c:showVal val="0"/>
          <c:showCatName val="0"/>
          <c:showSerName val="0"/>
          <c:showPercent val="0"/>
          <c:showBubbleSize val="0"/>
        </c:dLbls>
        <c:gapWidth val="150"/>
        <c:axId val="248599904"/>
        <c:axId val="248600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248599904"/>
        <c:axId val="248600296"/>
      </c:lineChart>
      <c:dateAx>
        <c:axId val="248599904"/>
        <c:scaling>
          <c:orientation val="minMax"/>
        </c:scaling>
        <c:delete val="1"/>
        <c:axPos val="b"/>
        <c:numFmt formatCode="ge" sourceLinked="1"/>
        <c:majorTickMark val="none"/>
        <c:minorTickMark val="none"/>
        <c:tickLblPos val="none"/>
        <c:crossAx val="248600296"/>
        <c:crosses val="autoZero"/>
        <c:auto val="1"/>
        <c:lblOffset val="100"/>
        <c:baseTimeUnit val="years"/>
      </c:dateAx>
      <c:valAx>
        <c:axId val="248600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5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114.62</c:v>
                </c:pt>
                <c:pt idx="1">
                  <c:v>112.55</c:v>
                </c:pt>
                <c:pt idx="2">
                  <c:v>111.44</c:v>
                </c:pt>
                <c:pt idx="3">
                  <c:v>107.53</c:v>
                </c:pt>
                <c:pt idx="4">
                  <c:v>111.23</c:v>
                </c:pt>
              </c:numCache>
            </c:numRef>
          </c:val>
        </c:ser>
        <c:dLbls>
          <c:showLegendKey val="0"/>
          <c:showVal val="0"/>
          <c:showCatName val="0"/>
          <c:showSerName val="0"/>
          <c:showPercent val="0"/>
          <c:showBubbleSize val="0"/>
        </c:dLbls>
        <c:gapWidth val="150"/>
        <c:axId val="248381864"/>
        <c:axId val="248382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248381864"/>
        <c:axId val="248382248"/>
      </c:lineChart>
      <c:dateAx>
        <c:axId val="248381864"/>
        <c:scaling>
          <c:orientation val="minMax"/>
        </c:scaling>
        <c:delete val="1"/>
        <c:axPos val="b"/>
        <c:numFmt formatCode="ge" sourceLinked="1"/>
        <c:majorTickMark val="none"/>
        <c:minorTickMark val="none"/>
        <c:tickLblPos val="none"/>
        <c:crossAx val="248382248"/>
        <c:crosses val="autoZero"/>
        <c:auto val="1"/>
        <c:lblOffset val="100"/>
        <c:baseTimeUnit val="years"/>
      </c:dateAx>
      <c:valAx>
        <c:axId val="248382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838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31.47</c:v>
                </c:pt>
                <c:pt idx="1">
                  <c:v>31.26</c:v>
                </c:pt>
                <c:pt idx="2">
                  <c:v>51.19</c:v>
                </c:pt>
                <c:pt idx="3">
                  <c:v>50.47</c:v>
                </c:pt>
                <c:pt idx="4">
                  <c:v>50.99</c:v>
                </c:pt>
              </c:numCache>
            </c:numRef>
          </c:val>
        </c:ser>
        <c:dLbls>
          <c:showLegendKey val="0"/>
          <c:showVal val="0"/>
          <c:showCatName val="0"/>
          <c:showSerName val="0"/>
          <c:showPercent val="0"/>
          <c:showBubbleSize val="0"/>
        </c:dLbls>
        <c:gapWidth val="150"/>
        <c:axId val="247184880"/>
        <c:axId val="247185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247184880"/>
        <c:axId val="247185272"/>
      </c:lineChart>
      <c:dateAx>
        <c:axId val="247184880"/>
        <c:scaling>
          <c:orientation val="minMax"/>
        </c:scaling>
        <c:delete val="1"/>
        <c:axPos val="b"/>
        <c:numFmt formatCode="ge" sourceLinked="1"/>
        <c:majorTickMark val="none"/>
        <c:minorTickMark val="none"/>
        <c:tickLblPos val="none"/>
        <c:crossAx val="247185272"/>
        <c:crosses val="autoZero"/>
        <c:auto val="1"/>
        <c:lblOffset val="100"/>
        <c:baseTimeUnit val="years"/>
      </c:dateAx>
      <c:valAx>
        <c:axId val="24718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8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7.44</c:v>
                </c:pt>
                <c:pt idx="1">
                  <c:v>7.45</c:v>
                </c:pt>
                <c:pt idx="2">
                  <c:v>14.7</c:v>
                </c:pt>
                <c:pt idx="3">
                  <c:v>14.44</c:v>
                </c:pt>
                <c:pt idx="4">
                  <c:v>22.71</c:v>
                </c:pt>
              </c:numCache>
            </c:numRef>
          </c:val>
        </c:ser>
        <c:dLbls>
          <c:showLegendKey val="0"/>
          <c:showVal val="0"/>
          <c:showCatName val="0"/>
          <c:showSerName val="0"/>
          <c:showPercent val="0"/>
          <c:showBubbleSize val="0"/>
        </c:dLbls>
        <c:gapWidth val="150"/>
        <c:axId val="248473584"/>
        <c:axId val="24847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248473584"/>
        <c:axId val="248473976"/>
      </c:lineChart>
      <c:dateAx>
        <c:axId val="248473584"/>
        <c:scaling>
          <c:orientation val="minMax"/>
        </c:scaling>
        <c:delete val="1"/>
        <c:axPos val="b"/>
        <c:numFmt formatCode="ge" sourceLinked="1"/>
        <c:majorTickMark val="none"/>
        <c:minorTickMark val="none"/>
        <c:tickLblPos val="none"/>
        <c:crossAx val="248473976"/>
        <c:crosses val="autoZero"/>
        <c:auto val="1"/>
        <c:lblOffset val="100"/>
        <c:baseTimeUnit val="years"/>
      </c:dateAx>
      <c:valAx>
        <c:axId val="24847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47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8477112"/>
        <c:axId val="24853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248477112"/>
        <c:axId val="248534448"/>
      </c:lineChart>
      <c:dateAx>
        <c:axId val="248477112"/>
        <c:scaling>
          <c:orientation val="minMax"/>
        </c:scaling>
        <c:delete val="1"/>
        <c:axPos val="b"/>
        <c:numFmt formatCode="ge" sourceLinked="1"/>
        <c:majorTickMark val="none"/>
        <c:minorTickMark val="none"/>
        <c:tickLblPos val="none"/>
        <c:crossAx val="248534448"/>
        <c:crosses val="autoZero"/>
        <c:auto val="1"/>
        <c:lblOffset val="100"/>
        <c:baseTimeUnit val="years"/>
      </c:dateAx>
      <c:valAx>
        <c:axId val="248534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847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1381.81</c:v>
                </c:pt>
                <c:pt idx="1">
                  <c:v>1652.57</c:v>
                </c:pt>
                <c:pt idx="2">
                  <c:v>1061.23</c:v>
                </c:pt>
                <c:pt idx="3">
                  <c:v>959.64</c:v>
                </c:pt>
                <c:pt idx="4">
                  <c:v>1046.6500000000001</c:v>
                </c:pt>
              </c:numCache>
            </c:numRef>
          </c:val>
        </c:ser>
        <c:dLbls>
          <c:showLegendKey val="0"/>
          <c:showVal val="0"/>
          <c:showCatName val="0"/>
          <c:showSerName val="0"/>
          <c:showPercent val="0"/>
          <c:showBubbleSize val="0"/>
        </c:dLbls>
        <c:gapWidth val="150"/>
        <c:axId val="248535624"/>
        <c:axId val="24853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248535624"/>
        <c:axId val="248536016"/>
      </c:lineChart>
      <c:dateAx>
        <c:axId val="248535624"/>
        <c:scaling>
          <c:orientation val="minMax"/>
        </c:scaling>
        <c:delete val="1"/>
        <c:axPos val="b"/>
        <c:numFmt formatCode="ge" sourceLinked="1"/>
        <c:majorTickMark val="none"/>
        <c:minorTickMark val="none"/>
        <c:tickLblPos val="none"/>
        <c:crossAx val="248536016"/>
        <c:crosses val="autoZero"/>
        <c:auto val="1"/>
        <c:lblOffset val="100"/>
        <c:baseTimeUnit val="years"/>
      </c:dateAx>
      <c:valAx>
        <c:axId val="248536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853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63.58</c:v>
                </c:pt>
                <c:pt idx="1">
                  <c:v>58.51</c:v>
                </c:pt>
                <c:pt idx="2">
                  <c:v>60.81</c:v>
                </c:pt>
                <c:pt idx="3">
                  <c:v>74.53</c:v>
                </c:pt>
                <c:pt idx="4">
                  <c:v>85.85</c:v>
                </c:pt>
              </c:numCache>
            </c:numRef>
          </c:val>
        </c:ser>
        <c:dLbls>
          <c:showLegendKey val="0"/>
          <c:showVal val="0"/>
          <c:showCatName val="0"/>
          <c:showSerName val="0"/>
          <c:showPercent val="0"/>
          <c:showBubbleSize val="0"/>
        </c:dLbls>
        <c:gapWidth val="150"/>
        <c:axId val="248537192"/>
        <c:axId val="24853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248537192"/>
        <c:axId val="248537584"/>
      </c:lineChart>
      <c:dateAx>
        <c:axId val="248537192"/>
        <c:scaling>
          <c:orientation val="minMax"/>
        </c:scaling>
        <c:delete val="1"/>
        <c:axPos val="b"/>
        <c:numFmt formatCode="ge" sourceLinked="1"/>
        <c:majorTickMark val="none"/>
        <c:minorTickMark val="none"/>
        <c:tickLblPos val="none"/>
        <c:crossAx val="248537584"/>
        <c:crosses val="autoZero"/>
        <c:auto val="1"/>
        <c:lblOffset val="100"/>
        <c:baseTimeUnit val="years"/>
      </c:dateAx>
      <c:valAx>
        <c:axId val="248537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853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105.58</c:v>
                </c:pt>
                <c:pt idx="1">
                  <c:v>104.05</c:v>
                </c:pt>
                <c:pt idx="2">
                  <c:v>106.37</c:v>
                </c:pt>
                <c:pt idx="3">
                  <c:v>102.03</c:v>
                </c:pt>
                <c:pt idx="4">
                  <c:v>107.44</c:v>
                </c:pt>
              </c:numCache>
            </c:numRef>
          </c:val>
        </c:ser>
        <c:dLbls>
          <c:showLegendKey val="0"/>
          <c:showVal val="0"/>
          <c:showCatName val="0"/>
          <c:showSerName val="0"/>
          <c:showPercent val="0"/>
          <c:showBubbleSize val="0"/>
        </c:dLbls>
        <c:gapWidth val="150"/>
        <c:axId val="248476720"/>
        <c:axId val="24847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248476720"/>
        <c:axId val="248476328"/>
      </c:lineChart>
      <c:dateAx>
        <c:axId val="248476720"/>
        <c:scaling>
          <c:orientation val="minMax"/>
        </c:scaling>
        <c:delete val="1"/>
        <c:axPos val="b"/>
        <c:numFmt formatCode="ge" sourceLinked="1"/>
        <c:majorTickMark val="none"/>
        <c:minorTickMark val="none"/>
        <c:tickLblPos val="none"/>
        <c:crossAx val="248476328"/>
        <c:crosses val="autoZero"/>
        <c:auto val="1"/>
        <c:lblOffset val="100"/>
        <c:baseTimeUnit val="years"/>
      </c:dateAx>
      <c:valAx>
        <c:axId val="24847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47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125.88</c:v>
                </c:pt>
                <c:pt idx="1">
                  <c:v>128.02000000000001</c:v>
                </c:pt>
                <c:pt idx="2">
                  <c:v>125.82</c:v>
                </c:pt>
                <c:pt idx="3">
                  <c:v>131.33000000000001</c:v>
                </c:pt>
                <c:pt idx="4">
                  <c:v>125.08</c:v>
                </c:pt>
              </c:numCache>
            </c:numRef>
          </c:val>
        </c:ser>
        <c:dLbls>
          <c:showLegendKey val="0"/>
          <c:showVal val="0"/>
          <c:showCatName val="0"/>
          <c:showSerName val="0"/>
          <c:showPercent val="0"/>
          <c:showBubbleSize val="0"/>
        </c:dLbls>
        <c:gapWidth val="150"/>
        <c:axId val="248475152"/>
        <c:axId val="24859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248475152"/>
        <c:axId val="248597160"/>
      </c:lineChart>
      <c:dateAx>
        <c:axId val="248475152"/>
        <c:scaling>
          <c:orientation val="minMax"/>
        </c:scaling>
        <c:delete val="1"/>
        <c:axPos val="b"/>
        <c:numFmt formatCode="ge" sourceLinked="1"/>
        <c:majorTickMark val="none"/>
        <c:minorTickMark val="none"/>
        <c:tickLblPos val="none"/>
        <c:crossAx val="248597160"/>
        <c:crosses val="autoZero"/>
        <c:auto val="1"/>
        <c:lblOffset val="100"/>
        <c:baseTimeUnit val="years"/>
      </c:dateAx>
      <c:valAx>
        <c:axId val="24859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47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埼玉県　日高市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116</v>
      </c>
      <c r="AE8" s="84"/>
      <c r="AF8" s="84"/>
      <c r="AG8" s="84"/>
      <c r="AH8" s="84"/>
      <c r="AI8" s="84"/>
      <c r="AJ8" s="84"/>
      <c r="AK8" s="5"/>
      <c r="AL8" s="71">
        <f>データ!$R$6</f>
        <v>56600</v>
      </c>
      <c r="AM8" s="71"/>
      <c r="AN8" s="71"/>
      <c r="AO8" s="71"/>
      <c r="AP8" s="71"/>
      <c r="AQ8" s="71"/>
      <c r="AR8" s="71"/>
      <c r="AS8" s="71"/>
      <c r="AT8" s="67">
        <f>データ!$S$6</f>
        <v>47.48</v>
      </c>
      <c r="AU8" s="68"/>
      <c r="AV8" s="68"/>
      <c r="AW8" s="68"/>
      <c r="AX8" s="68"/>
      <c r="AY8" s="68"/>
      <c r="AZ8" s="68"/>
      <c r="BA8" s="68"/>
      <c r="BB8" s="70">
        <f>データ!$T$6</f>
        <v>1192.08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87.73</v>
      </c>
      <c r="J10" s="68"/>
      <c r="K10" s="68"/>
      <c r="L10" s="68"/>
      <c r="M10" s="68"/>
      <c r="N10" s="68"/>
      <c r="O10" s="69"/>
      <c r="P10" s="70">
        <f>データ!$P$6</f>
        <v>99.91</v>
      </c>
      <c r="Q10" s="70"/>
      <c r="R10" s="70"/>
      <c r="S10" s="70"/>
      <c r="T10" s="70"/>
      <c r="U10" s="70"/>
      <c r="V10" s="70"/>
      <c r="W10" s="71">
        <f>データ!$Q$6</f>
        <v>2160</v>
      </c>
      <c r="X10" s="71"/>
      <c r="Y10" s="71"/>
      <c r="Z10" s="71"/>
      <c r="AA10" s="71"/>
      <c r="AB10" s="71"/>
      <c r="AC10" s="71"/>
      <c r="AD10" s="2"/>
      <c r="AE10" s="2"/>
      <c r="AF10" s="2"/>
      <c r="AG10" s="2"/>
      <c r="AH10" s="5"/>
      <c r="AI10" s="5"/>
      <c r="AJ10" s="5"/>
      <c r="AK10" s="5"/>
      <c r="AL10" s="71">
        <f>データ!$U$6</f>
        <v>56444</v>
      </c>
      <c r="AM10" s="71"/>
      <c r="AN10" s="71"/>
      <c r="AO10" s="71"/>
      <c r="AP10" s="71"/>
      <c r="AQ10" s="71"/>
      <c r="AR10" s="71"/>
      <c r="AS10" s="71"/>
      <c r="AT10" s="67">
        <f>データ!$V$6</f>
        <v>47.48</v>
      </c>
      <c r="AU10" s="68"/>
      <c r="AV10" s="68"/>
      <c r="AW10" s="68"/>
      <c r="AX10" s="68"/>
      <c r="AY10" s="68"/>
      <c r="AZ10" s="68"/>
      <c r="BA10" s="68"/>
      <c r="BB10" s="70">
        <f>データ!$W$6</f>
        <v>1188.8</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112429</v>
      </c>
      <c r="D6" s="34">
        <f t="shared" si="3"/>
        <v>46</v>
      </c>
      <c r="E6" s="34">
        <f t="shared" si="3"/>
        <v>1</v>
      </c>
      <c r="F6" s="34">
        <f t="shared" si="3"/>
        <v>0</v>
      </c>
      <c r="G6" s="34">
        <f t="shared" si="3"/>
        <v>1</v>
      </c>
      <c r="H6" s="34" t="str">
        <f t="shared" si="3"/>
        <v>埼玉県　日高市</v>
      </c>
      <c r="I6" s="34" t="str">
        <f t="shared" si="3"/>
        <v>法適用</v>
      </c>
      <c r="J6" s="34" t="str">
        <f t="shared" si="3"/>
        <v>水道事業</v>
      </c>
      <c r="K6" s="34" t="str">
        <f t="shared" si="3"/>
        <v>末端給水事業</v>
      </c>
      <c r="L6" s="34" t="str">
        <f t="shared" si="3"/>
        <v>A4</v>
      </c>
      <c r="M6" s="34">
        <f t="shared" si="3"/>
        <v>0</v>
      </c>
      <c r="N6" s="35" t="str">
        <f t="shared" si="3"/>
        <v>-</v>
      </c>
      <c r="O6" s="35">
        <f t="shared" si="3"/>
        <v>87.73</v>
      </c>
      <c r="P6" s="35">
        <f t="shared" si="3"/>
        <v>99.91</v>
      </c>
      <c r="Q6" s="35">
        <f t="shared" si="3"/>
        <v>2160</v>
      </c>
      <c r="R6" s="35">
        <f t="shared" si="3"/>
        <v>56600</v>
      </c>
      <c r="S6" s="35">
        <f t="shared" si="3"/>
        <v>47.48</v>
      </c>
      <c r="T6" s="35">
        <f t="shared" si="3"/>
        <v>1192.08</v>
      </c>
      <c r="U6" s="35">
        <f t="shared" si="3"/>
        <v>56444</v>
      </c>
      <c r="V6" s="35">
        <f t="shared" si="3"/>
        <v>47.48</v>
      </c>
      <c r="W6" s="35">
        <f t="shared" si="3"/>
        <v>1188.8</v>
      </c>
      <c r="X6" s="36">
        <f>IF(X7="",NA(),X7)</f>
        <v>114.62</v>
      </c>
      <c r="Y6" s="36">
        <f t="shared" ref="Y6:AG6" si="4">IF(Y7="",NA(),Y7)</f>
        <v>112.55</v>
      </c>
      <c r="Z6" s="36">
        <f t="shared" si="4"/>
        <v>111.44</v>
      </c>
      <c r="AA6" s="36">
        <f t="shared" si="4"/>
        <v>107.53</v>
      </c>
      <c r="AB6" s="36">
        <f t="shared" si="4"/>
        <v>111.23</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1381.81</v>
      </c>
      <c r="AU6" s="36">
        <f t="shared" ref="AU6:BC6" si="6">IF(AU7="",NA(),AU7)</f>
        <v>1652.57</v>
      </c>
      <c r="AV6" s="36">
        <f t="shared" si="6"/>
        <v>1061.23</v>
      </c>
      <c r="AW6" s="36">
        <f t="shared" si="6"/>
        <v>959.64</v>
      </c>
      <c r="AX6" s="36">
        <f t="shared" si="6"/>
        <v>1046.6500000000001</v>
      </c>
      <c r="AY6" s="36">
        <f t="shared" si="6"/>
        <v>701</v>
      </c>
      <c r="AZ6" s="36">
        <f t="shared" si="6"/>
        <v>739.59</v>
      </c>
      <c r="BA6" s="36">
        <f t="shared" si="6"/>
        <v>335.95</v>
      </c>
      <c r="BB6" s="36">
        <f t="shared" si="6"/>
        <v>346.59</v>
      </c>
      <c r="BC6" s="36">
        <f t="shared" si="6"/>
        <v>357.82</v>
      </c>
      <c r="BD6" s="35" t="str">
        <f>IF(BD7="","",IF(BD7="-","【-】","【"&amp;SUBSTITUTE(TEXT(BD7,"#,##0.00"),"-","△")&amp;"】"))</f>
        <v>【262.87】</v>
      </c>
      <c r="BE6" s="36">
        <f>IF(BE7="",NA(),BE7)</f>
        <v>63.58</v>
      </c>
      <c r="BF6" s="36">
        <f t="shared" ref="BF6:BN6" si="7">IF(BF7="",NA(),BF7)</f>
        <v>58.51</v>
      </c>
      <c r="BG6" s="36">
        <f t="shared" si="7"/>
        <v>60.81</v>
      </c>
      <c r="BH6" s="36">
        <f t="shared" si="7"/>
        <v>74.53</v>
      </c>
      <c r="BI6" s="36">
        <f t="shared" si="7"/>
        <v>85.85</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105.58</v>
      </c>
      <c r="BQ6" s="36">
        <f t="shared" ref="BQ6:BY6" si="8">IF(BQ7="",NA(),BQ7)</f>
        <v>104.05</v>
      </c>
      <c r="BR6" s="36">
        <f t="shared" si="8"/>
        <v>106.37</v>
      </c>
      <c r="BS6" s="36">
        <f t="shared" si="8"/>
        <v>102.03</v>
      </c>
      <c r="BT6" s="36">
        <f t="shared" si="8"/>
        <v>107.44</v>
      </c>
      <c r="BU6" s="36">
        <f t="shared" si="8"/>
        <v>100.27</v>
      </c>
      <c r="BV6" s="36">
        <f t="shared" si="8"/>
        <v>99.46</v>
      </c>
      <c r="BW6" s="36">
        <f t="shared" si="8"/>
        <v>105.21</v>
      </c>
      <c r="BX6" s="36">
        <f t="shared" si="8"/>
        <v>105.71</v>
      </c>
      <c r="BY6" s="36">
        <f t="shared" si="8"/>
        <v>106.01</v>
      </c>
      <c r="BZ6" s="35" t="str">
        <f>IF(BZ7="","",IF(BZ7="-","【-】","【"&amp;SUBSTITUTE(TEXT(BZ7,"#,##0.00"),"-","△")&amp;"】"))</f>
        <v>【105.59】</v>
      </c>
      <c r="CA6" s="36">
        <f>IF(CA7="",NA(),CA7)</f>
        <v>125.88</v>
      </c>
      <c r="CB6" s="36">
        <f t="shared" ref="CB6:CJ6" si="9">IF(CB7="",NA(),CB7)</f>
        <v>128.02000000000001</v>
      </c>
      <c r="CC6" s="36">
        <f t="shared" si="9"/>
        <v>125.82</v>
      </c>
      <c r="CD6" s="36">
        <f t="shared" si="9"/>
        <v>131.33000000000001</v>
      </c>
      <c r="CE6" s="36">
        <f t="shared" si="9"/>
        <v>125.08</v>
      </c>
      <c r="CF6" s="36">
        <f t="shared" si="9"/>
        <v>169.62</v>
      </c>
      <c r="CG6" s="36">
        <f t="shared" si="9"/>
        <v>171.78</v>
      </c>
      <c r="CH6" s="36">
        <f t="shared" si="9"/>
        <v>162.59</v>
      </c>
      <c r="CI6" s="36">
        <f t="shared" si="9"/>
        <v>162.15</v>
      </c>
      <c r="CJ6" s="36">
        <f t="shared" si="9"/>
        <v>162.24</v>
      </c>
      <c r="CK6" s="35" t="str">
        <f>IF(CK7="","",IF(CK7="-","【-】","【"&amp;SUBSTITUTE(TEXT(CK7,"#,##0.00"),"-","△")&amp;"】"))</f>
        <v>【163.27】</v>
      </c>
      <c r="CL6" s="36">
        <f>IF(CL7="",NA(),CL7)</f>
        <v>76.38</v>
      </c>
      <c r="CM6" s="36">
        <f t="shared" ref="CM6:CU6" si="10">IF(CM7="",NA(),CM7)</f>
        <v>77.17</v>
      </c>
      <c r="CN6" s="36">
        <f t="shared" si="10"/>
        <v>75.98</v>
      </c>
      <c r="CO6" s="36">
        <f t="shared" si="10"/>
        <v>75.39</v>
      </c>
      <c r="CP6" s="36">
        <f t="shared" si="10"/>
        <v>74.78</v>
      </c>
      <c r="CQ6" s="36">
        <f t="shared" si="10"/>
        <v>59.88</v>
      </c>
      <c r="CR6" s="36">
        <f t="shared" si="10"/>
        <v>59.68</v>
      </c>
      <c r="CS6" s="36">
        <f t="shared" si="10"/>
        <v>59.17</v>
      </c>
      <c r="CT6" s="36">
        <f t="shared" si="10"/>
        <v>59.34</v>
      </c>
      <c r="CU6" s="36">
        <f t="shared" si="10"/>
        <v>59.11</v>
      </c>
      <c r="CV6" s="35" t="str">
        <f>IF(CV7="","",IF(CV7="-","【-】","【"&amp;SUBSTITUTE(TEXT(CV7,"#,##0.00"),"-","△")&amp;"】"))</f>
        <v>【59.94】</v>
      </c>
      <c r="CW6" s="36">
        <f>IF(CW7="",NA(),CW7)</f>
        <v>90.28</v>
      </c>
      <c r="CX6" s="36">
        <f t="shared" ref="CX6:DF6" si="11">IF(CX7="",NA(),CX7)</f>
        <v>89.64</v>
      </c>
      <c r="CY6" s="36">
        <f t="shared" si="11"/>
        <v>90.19</v>
      </c>
      <c r="CZ6" s="36">
        <f t="shared" si="11"/>
        <v>90.8</v>
      </c>
      <c r="DA6" s="36">
        <f t="shared" si="11"/>
        <v>91.97</v>
      </c>
      <c r="DB6" s="36">
        <f t="shared" si="11"/>
        <v>87.65</v>
      </c>
      <c r="DC6" s="36">
        <f t="shared" si="11"/>
        <v>87.63</v>
      </c>
      <c r="DD6" s="36">
        <f t="shared" si="11"/>
        <v>87.6</v>
      </c>
      <c r="DE6" s="36">
        <f t="shared" si="11"/>
        <v>87.74</v>
      </c>
      <c r="DF6" s="36">
        <f t="shared" si="11"/>
        <v>87.91</v>
      </c>
      <c r="DG6" s="35" t="str">
        <f>IF(DG7="","",IF(DG7="-","【-】","【"&amp;SUBSTITUTE(TEXT(DG7,"#,##0.00"),"-","△")&amp;"】"))</f>
        <v>【90.22】</v>
      </c>
      <c r="DH6" s="36">
        <f>IF(DH7="",NA(),DH7)</f>
        <v>31.47</v>
      </c>
      <c r="DI6" s="36">
        <f t="shared" ref="DI6:DQ6" si="12">IF(DI7="",NA(),DI7)</f>
        <v>31.26</v>
      </c>
      <c r="DJ6" s="36">
        <f t="shared" si="12"/>
        <v>51.19</v>
      </c>
      <c r="DK6" s="36">
        <f t="shared" si="12"/>
        <v>50.47</v>
      </c>
      <c r="DL6" s="36">
        <f t="shared" si="12"/>
        <v>50.99</v>
      </c>
      <c r="DM6" s="36">
        <f t="shared" si="12"/>
        <v>38.69</v>
      </c>
      <c r="DN6" s="36">
        <f t="shared" si="12"/>
        <v>39.65</v>
      </c>
      <c r="DO6" s="36">
        <f t="shared" si="12"/>
        <v>45.25</v>
      </c>
      <c r="DP6" s="36">
        <f t="shared" si="12"/>
        <v>46.27</v>
      </c>
      <c r="DQ6" s="36">
        <f t="shared" si="12"/>
        <v>46.88</v>
      </c>
      <c r="DR6" s="35" t="str">
        <f>IF(DR7="","",IF(DR7="-","【-】","【"&amp;SUBSTITUTE(TEXT(DR7,"#,##0.00"),"-","△")&amp;"】"))</f>
        <v>【47.91】</v>
      </c>
      <c r="DS6" s="36">
        <f>IF(DS7="",NA(),DS7)</f>
        <v>7.44</v>
      </c>
      <c r="DT6" s="36">
        <f t="shared" ref="DT6:EB6" si="13">IF(DT7="",NA(),DT7)</f>
        <v>7.45</v>
      </c>
      <c r="DU6" s="36">
        <f t="shared" si="13"/>
        <v>14.7</v>
      </c>
      <c r="DV6" s="36">
        <f t="shared" si="13"/>
        <v>14.44</v>
      </c>
      <c r="DW6" s="36">
        <f t="shared" si="13"/>
        <v>22.71</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0.81</v>
      </c>
      <c r="EE6" s="36">
        <f t="shared" ref="EE6:EM6" si="14">IF(EE7="",NA(),EE7)</f>
        <v>0.39</v>
      </c>
      <c r="EF6" s="36">
        <f t="shared" si="14"/>
        <v>0.19</v>
      </c>
      <c r="EG6" s="36">
        <f t="shared" si="14"/>
        <v>0.37</v>
      </c>
      <c r="EH6" s="36">
        <f t="shared" si="14"/>
        <v>0.96</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112429</v>
      </c>
      <c r="D7" s="38">
        <v>46</v>
      </c>
      <c r="E7" s="38">
        <v>1</v>
      </c>
      <c r="F7" s="38">
        <v>0</v>
      </c>
      <c r="G7" s="38">
        <v>1</v>
      </c>
      <c r="H7" s="38" t="s">
        <v>105</v>
      </c>
      <c r="I7" s="38" t="s">
        <v>106</v>
      </c>
      <c r="J7" s="38" t="s">
        <v>107</v>
      </c>
      <c r="K7" s="38" t="s">
        <v>108</v>
      </c>
      <c r="L7" s="38" t="s">
        <v>109</v>
      </c>
      <c r="M7" s="38"/>
      <c r="N7" s="39" t="s">
        <v>110</v>
      </c>
      <c r="O7" s="39">
        <v>87.73</v>
      </c>
      <c r="P7" s="39">
        <v>99.91</v>
      </c>
      <c r="Q7" s="39">
        <v>2160</v>
      </c>
      <c r="R7" s="39">
        <v>56600</v>
      </c>
      <c r="S7" s="39">
        <v>47.48</v>
      </c>
      <c r="T7" s="39">
        <v>1192.08</v>
      </c>
      <c r="U7" s="39">
        <v>56444</v>
      </c>
      <c r="V7" s="39">
        <v>47.48</v>
      </c>
      <c r="W7" s="39">
        <v>1188.8</v>
      </c>
      <c r="X7" s="39">
        <v>114.62</v>
      </c>
      <c r="Y7" s="39">
        <v>112.55</v>
      </c>
      <c r="Z7" s="39">
        <v>111.44</v>
      </c>
      <c r="AA7" s="39">
        <v>107.53</v>
      </c>
      <c r="AB7" s="39">
        <v>111.23</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1381.81</v>
      </c>
      <c r="AU7" s="39">
        <v>1652.57</v>
      </c>
      <c r="AV7" s="39">
        <v>1061.23</v>
      </c>
      <c r="AW7" s="39">
        <v>959.64</v>
      </c>
      <c r="AX7" s="39">
        <v>1046.6500000000001</v>
      </c>
      <c r="AY7" s="39">
        <v>701</v>
      </c>
      <c r="AZ7" s="39">
        <v>739.59</v>
      </c>
      <c r="BA7" s="39">
        <v>335.95</v>
      </c>
      <c r="BB7" s="39">
        <v>346.59</v>
      </c>
      <c r="BC7" s="39">
        <v>357.82</v>
      </c>
      <c r="BD7" s="39">
        <v>262.87</v>
      </c>
      <c r="BE7" s="39">
        <v>63.58</v>
      </c>
      <c r="BF7" s="39">
        <v>58.51</v>
      </c>
      <c r="BG7" s="39">
        <v>60.81</v>
      </c>
      <c r="BH7" s="39">
        <v>74.53</v>
      </c>
      <c r="BI7" s="39">
        <v>85.85</v>
      </c>
      <c r="BJ7" s="39">
        <v>330.99</v>
      </c>
      <c r="BK7" s="39">
        <v>324.08999999999997</v>
      </c>
      <c r="BL7" s="39">
        <v>319.82</v>
      </c>
      <c r="BM7" s="39">
        <v>312.02999999999997</v>
      </c>
      <c r="BN7" s="39">
        <v>307.45999999999998</v>
      </c>
      <c r="BO7" s="39">
        <v>270.87</v>
      </c>
      <c r="BP7" s="39">
        <v>105.58</v>
      </c>
      <c r="BQ7" s="39">
        <v>104.05</v>
      </c>
      <c r="BR7" s="39">
        <v>106.37</v>
      </c>
      <c r="BS7" s="39">
        <v>102.03</v>
      </c>
      <c r="BT7" s="39">
        <v>107.44</v>
      </c>
      <c r="BU7" s="39">
        <v>100.27</v>
      </c>
      <c r="BV7" s="39">
        <v>99.46</v>
      </c>
      <c r="BW7" s="39">
        <v>105.21</v>
      </c>
      <c r="BX7" s="39">
        <v>105.71</v>
      </c>
      <c r="BY7" s="39">
        <v>106.01</v>
      </c>
      <c r="BZ7" s="39">
        <v>105.59</v>
      </c>
      <c r="CA7" s="39">
        <v>125.88</v>
      </c>
      <c r="CB7" s="39">
        <v>128.02000000000001</v>
      </c>
      <c r="CC7" s="39">
        <v>125.82</v>
      </c>
      <c r="CD7" s="39">
        <v>131.33000000000001</v>
      </c>
      <c r="CE7" s="39">
        <v>125.08</v>
      </c>
      <c r="CF7" s="39">
        <v>169.62</v>
      </c>
      <c r="CG7" s="39">
        <v>171.78</v>
      </c>
      <c r="CH7" s="39">
        <v>162.59</v>
      </c>
      <c r="CI7" s="39">
        <v>162.15</v>
      </c>
      <c r="CJ7" s="39">
        <v>162.24</v>
      </c>
      <c r="CK7" s="39">
        <v>163.27000000000001</v>
      </c>
      <c r="CL7" s="39">
        <v>76.38</v>
      </c>
      <c r="CM7" s="39">
        <v>77.17</v>
      </c>
      <c r="CN7" s="39">
        <v>75.98</v>
      </c>
      <c r="CO7" s="39">
        <v>75.39</v>
      </c>
      <c r="CP7" s="39">
        <v>74.78</v>
      </c>
      <c r="CQ7" s="39">
        <v>59.88</v>
      </c>
      <c r="CR7" s="39">
        <v>59.68</v>
      </c>
      <c r="CS7" s="39">
        <v>59.17</v>
      </c>
      <c r="CT7" s="39">
        <v>59.34</v>
      </c>
      <c r="CU7" s="39">
        <v>59.11</v>
      </c>
      <c r="CV7" s="39">
        <v>59.94</v>
      </c>
      <c r="CW7" s="39">
        <v>90.28</v>
      </c>
      <c r="CX7" s="39">
        <v>89.64</v>
      </c>
      <c r="CY7" s="39">
        <v>90.19</v>
      </c>
      <c r="CZ7" s="39">
        <v>90.8</v>
      </c>
      <c r="DA7" s="39">
        <v>91.97</v>
      </c>
      <c r="DB7" s="39">
        <v>87.65</v>
      </c>
      <c r="DC7" s="39">
        <v>87.63</v>
      </c>
      <c r="DD7" s="39">
        <v>87.6</v>
      </c>
      <c r="DE7" s="39">
        <v>87.74</v>
      </c>
      <c r="DF7" s="39">
        <v>87.91</v>
      </c>
      <c r="DG7" s="39">
        <v>90.22</v>
      </c>
      <c r="DH7" s="39">
        <v>31.47</v>
      </c>
      <c r="DI7" s="39">
        <v>31.26</v>
      </c>
      <c r="DJ7" s="39">
        <v>51.19</v>
      </c>
      <c r="DK7" s="39">
        <v>50.47</v>
      </c>
      <c r="DL7" s="39">
        <v>50.99</v>
      </c>
      <c r="DM7" s="39">
        <v>38.69</v>
      </c>
      <c r="DN7" s="39">
        <v>39.65</v>
      </c>
      <c r="DO7" s="39">
        <v>45.25</v>
      </c>
      <c r="DP7" s="39">
        <v>46.27</v>
      </c>
      <c r="DQ7" s="39">
        <v>46.88</v>
      </c>
      <c r="DR7" s="39">
        <v>47.91</v>
      </c>
      <c r="DS7" s="39">
        <v>7.44</v>
      </c>
      <c r="DT7" s="39">
        <v>7.45</v>
      </c>
      <c r="DU7" s="39">
        <v>14.7</v>
      </c>
      <c r="DV7" s="39">
        <v>14.44</v>
      </c>
      <c r="DW7" s="39">
        <v>22.71</v>
      </c>
      <c r="DX7" s="39">
        <v>8.4</v>
      </c>
      <c r="DY7" s="39">
        <v>9.7100000000000009</v>
      </c>
      <c r="DZ7" s="39">
        <v>10.71</v>
      </c>
      <c r="EA7" s="39">
        <v>10.93</v>
      </c>
      <c r="EB7" s="39">
        <v>13.39</v>
      </c>
      <c r="EC7" s="39">
        <v>15</v>
      </c>
      <c r="ED7" s="39">
        <v>0.81</v>
      </c>
      <c r="EE7" s="39">
        <v>0.39</v>
      </c>
      <c r="EF7" s="39">
        <v>0.19</v>
      </c>
      <c r="EG7" s="39">
        <v>0.37</v>
      </c>
      <c r="EH7" s="39">
        <v>0.96</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setup2016</cp:lastModifiedBy>
  <cp:lastPrinted>2018-02-13T05:56:56Z</cp:lastPrinted>
  <dcterms:created xsi:type="dcterms:W3CDTF">2017-12-25T01:25:09Z</dcterms:created>
  <dcterms:modified xsi:type="dcterms:W3CDTF">2018-02-13T06:06:06Z</dcterms:modified>
  <cp:category/>
</cp:coreProperties>
</file>