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<sst xmlns="http://schemas.openxmlformats.org/spreadsheetml/2006/main" count="232" uniqueCount="120">
  <si>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</si>
  <si>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</si>
  <si>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</si>
  <si>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</si>
  <si>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</si>
  <si>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</si>
  <si>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</si>
  <si>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</si>
  <si>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</si>
  <si>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</si>
  <si>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</si>
  <si>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</si>
  <si>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</si>
  <si>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</si>
  <si>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</si>
  <si>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</si>
  <si>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</si>
  <si>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</si>
  <si>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</si>
  <si>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</si>
  <si>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</si>
  <si>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</si>
  <si>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</si>
  <si>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</si>
  <si>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</si>
  <si>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</si>
  <si>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</si>
  <si>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</si>
  <si>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</si>
  <si>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</si>
  <si>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</si>
  <si>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</si>
  <si>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</si>
  <si>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</si>
  <si>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</si>
  <si>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</si>
  <si>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</si>
  <si>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</si>
  <si>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</si>
  <si>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</si>
  <si>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</si>
  <si>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</si>
  <si>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</si>
  <si>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</si>
  <si>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</si>
  <si>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</si>
  <si>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</si>
  <si>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</si>
  <si>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</si>
  <si>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</si>
  <si>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</si>
  <si>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</si>
  <si>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</si>
  <si>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</si>
  <si>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</si>
  <si>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</si>
  <si>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</si>
  <si>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</si>
  <si>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</si>
  <si>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</si>
  <si>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</si>
  <si>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</si>
  <si>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</si>
  <si>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</si>
  <si>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</si>
  <si>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</si>
  <si>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</si>
  <si>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</si>
  <si>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</si>
  <si>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</si>
  <si>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</si>
  <si>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</si>
  <si>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</si>
  <si>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</si>
  <si>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</si>
  <si>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</si>
  <si>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</si>
  <si>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</si>
  <si>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</si>
  <si>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</si>
  <si>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</si>
  <si>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</si>
  <si>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</si>
  <si>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</si>
  <si>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</si>
  <si>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</si>
  <si>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</si>
  <si>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</si>
  <si>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</si>
  <si>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</si>
  <si>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</si>
  <si>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</si>
  <si>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</si>
  <si>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</si>
  <si>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</si>
  <si>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</si>
  <si>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</si>
  <si>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</si>
  <si>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</si>
  <si>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</si>
  <si>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</si>
  <si>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</si>
  <si>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</si>
  <si>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</si>
  <si>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</si>
  <si>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新座市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</si>
  <si>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</si>
  <si>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</si>
  <si>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</si>
  <si>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</si>
  <si>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</si>
  <si>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</si>
  <si>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</si>
  <si>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</si>
  <si>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</si>
  <si>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</si>
  <si>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</si>
  <si>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①有形固定資産減価償却率、②管路経年化率
　管路経年化率からは類似団体と比べ老朽化の進行度が遅いように見えるが、有形固定資産減価償却率（数値が高いほど保有資産が法定耐用年数に近付いていることを示す指標）は類似団体を上回っており、今後老朽化が急速に進行することを示している。なお、平成２７年度から管路経年化率が上昇した理由は、配水管を率に含めたためである。
③管路更新率
　管路の更新ペースや状況を把握できる指標だが、類似団体より低い。管路の更新投資を早急かつ計画的に行っていく必要があることを示している。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カンロ</t>
    </rPh>
    <rPh sb="24" eb="27">
      <t>ケイネンカ</t>
    </rPh>
    <rPh sb="27" eb="28">
      <t>リツ</t>
    </rPh>
    <rPh sb="31" eb="33">
      <t>ルイジ</t>
    </rPh>
    <rPh sb="33" eb="35">
      <t>ダンタイ</t>
    </rPh>
    <rPh sb="36" eb="37">
      <t>クラ</t>
    </rPh>
    <rPh sb="38" eb="41">
      <t>ロウキュウカ</t>
    </rPh>
    <rPh sb="42" eb="44">
      <t>シンコウ</t>
    </rPh>
    <rPh sb="44" eb="45">
      <t>ド</t>
    </rPh>
    <rPh sb="46" eb="47">
      <t>オソ</t>
    </rPh>
    <rPh sb="51" eb="52">
      <t>ミ</t>
    </rPh>
    <rPh sb="56" eb="58">
      <t>ユウケイ</t>
    </rPh>
    <rPh sb="58" eb="60">
      <t>コテイ</t>
    </rPh>
    <rPh sb="60" eb="62">
      <t>シサン</t>
    </rPh>
    <rPh sb="62" eb="64">
      <t>ゲンカ</t>
    </rPh>
    <rPh sb="64" eb="66">
      <t>ショウキャク</t>
    </rPh>
    <rPh sb="66" eb="67">
      <t>リツ</t>
    </rPh>
    <rPh sb="68" eb="70">
      <t>スウチ</t>
    </rPh>
    <rPh sb="71" eb="72">
      <t>タカ</t>
    </rPh>
    <rPh sb="75" eb="77">
      <t>ホユウ</t>
    </rPh>
    <rPh sb="77" eb="79">
      <t>シサン</t>
    </rPh>
    <rPh sb="80" eb="82">
      <t>ホウテイ</t>
    </rPh>
    <rPh sb="82" eb="84">
      <t>タイヨウ</t>
    </rPh>
    <rPh sb="84" eb="86">
      <t>ネンスウ</t>
    </rPh>
    <rPh sb="87" eb="89">
      <t>チカヅ</t>
    </rPh>
    <rPh sb="96" eb="97">
      <t>シメ</t>
    </rPh>
    <rPh sb="98" eb="100">
      <t>シヒョウ</t>
    </rPh>
    <rPh sb="102" eb="104">
      <t>ルイジ</t>
    </rPh>
    <rPh sb="104" eb="106">
      <t>ダンタイ</t>
    </rPh>
    <rPh sb="107" eb="109">
      <t>ウワマワ</t>
    </rPh>
    <rPh sb="114" eb="116">
      <t>コンゴ</t>
    </rPh>
    <rPh sb="116" eb="119">
      <t>ロウキュウカ</t>
    </rPh>
    <rPh sb="120" eb="122">
      <t>キュウソク</t>
    </rPh>
    <rPh sb="123" eb="125">
      <t>シンコウ</t>
    </rPh>
    <rPh sb="130" eb="131">
      <t>シメ</t>
    </rPh>
    <rPh sb="139" eb="141">
      <t>ヘイセイ</t>
    </rPh>
    <rPh sb="143" eb="145">
      <t>ネンド</t>
    </rPh>
    <rPh sb="147" eb="149">
      <t>カンロ</t>
    </rPh>
    <rPh sb="149" eb="152">
      <t>ケイネンカ</t>
    </rPh>
    <rPh sb="152" eb="153">
      <t>リツ</t>
    </rPh>
    <rPh sb="154" eb="156">
      <t>ジョウショウ</t>
    </rPh>
    <rPh sb="158" eb="160">
      <t>リユウ</t>
    </rPh>
    <rPh sb="162" eb="165">
      <t>ハイスイカン</t>
    </rPh>
    <rPh sb="166" eb="167">
      <t>リツ</t>
    </rPh>
    <rPh sb="168" eb="169">
      <t>フク</t>
    </rPh>
    <rPh sb="179" eb="181">
      <t>カンロ</t>
    </rPh>
    <rPh sb="181" eb="183">
      <t>コウシン</t>
    </rPh>
    <rPh sb="183" eb="184">
      <t>リツ</t>
    </rPh>
    <rPh sb="186" eb="188">
      <t>カンロ</t>
    </rPh>
    <rPh sb="189" eb="191">
      <t>コウシン</t>
    </rPh>
    <rPh sb="195" eb="197">
      <t>ジョウキョウ</t>
    </rPh>
    <rPh sb="198" eb="200">
      <t>ハアク</t>
    </rPh>
    <rPh sb="203" eb="205">
      <t>シヒョウ</t>
    </rPh>
    <rPh sb="208" eb="210">
      <t>ルイジ</t>
    </rPh>
    <rPh sb="210" eb="212">
      <t>ダンタイ</t>
    </rPh>
    <rPh sb="214" eb="215">
      <t>ヒク</t>
    </rPh>
    <rPh sb="217" eb="219">
      <t>カンロ</t>
    </rPh>
    <rPh sb="220" eb="222">
      <t>コウシン</t>
    </rPh>
    <rPh sb="222" eb="224">
      <t>トウシ</t>
    </rPh>
    <rPh sb="225" eb="227">
      <t>サッキュウ</t>
    </rPh>
    <rPh sb="229" eb="232">
      <t>ケイカクテキ</t>
    </rPh>
    <rPh sb="233" eb="234">
      <t>オコナ</t>
    </rPh>
    <rPh sb="238" eb="240">
      <t>ヒツヨウ</t>
    </rPh>
    <rPh sb="246" eb="247">
      <t>シメ</t>
    </rPh>
    <phoneticPr fontId="4"/>
  </si>
  <si>
    <t>　新座市においては、昭和４０・５０年代に布設した管が急速に老朽化しているため、今後の更新投資を早急かつ計画的に行っていく必要がある。しかし、人口減少社会の到来や節水器具の普及等により、更新の資金源となる水道料金の増収が見込めない状況である。このため、業務の民間委託等による経営効率化や広域化に向けた検討を進めるとともに、近いうちに水道料金の見直しを検討せざるを得ないと考えられる。</t>
    <rPh sb="1" eb="4">
      <t>ニイザシ</t>
    </rPh>
    <rPh sb="10" eb="12">
      <t>ショウワ</t>
    </rPh>
    <rPh sb="17" eb="19">
      <t>ネンダイ</t>
    </rPh>
    <rPh sb="20" eb="22">
      <t>フセツ</t>
    </rPh>
    <rPh sb="24" eb="25">
      <t>カン</t>
    </rPh>
    <rPh sb="26" eb="28">
      <t>キュウソク</t>
    </rPh>
    <rPh sb="29" eb="32">
      <t>ロウキュウカ</t>
    </rPh>
    <rPh sb="39" eb="41">
      <t>コンゴ</t>
    </rPh>
    <rPh sb="42" eb="44">
      <t>コウシン</t>
    </rPh>
    <rPh sb="44" eb="46">
      <t>トウシ</t>
    </rPh>
    <rPh sb="47" eb="49">
      <t>サッキュウ</t>
    </rPh>
    <rPh sb="51" eb="54">
      <t>ケイカクテキ</t>
    </rPh>
    <rPh sb="55" eb="56">
      <t>オコナ</t>
    </rPh>
    <rPh sb="60" eb="62">
      <t>ヒツヨウ</t>
    </rPh>
    <rPh sb="70" eb="72">
      <t>ジンコウ</t>
    </rPh>
    <rPh sb="72" eb="74">
      <t>ゲンショウ</t>
    </rPh>
    <rPh sb="74" eb="76">
      <t>シャカイ</t>
    </rPh>
    <rPh sb="77" eb="79">
      <t>トウライ</t>
    </rPh>
    <rPh sb="80" eb="82">
      <t>セッスイ</t>
    </rPh>
    <rPh sb="82" eb="84">
      <t>キグ</t>
    </rPh>
    <rPh sb="85" eb="87">
      <t>フキュウ</t>
    </rPh>
    <rPh sb="87" eb="88">
      <t>トウ</t>
    </rPh>
    <rPh sb="92" eb="94">
      <t>コウシン</t>
    </rPh>
    <rPh sb="95" eb="98">
      <t>シキンゲン</t>
    </rPh>
    <rPh sb="101" eb="103">
      <t>スイドウ</t>
    </rPh>
    <rPh sb="103" eb="105">
      <t>リョウキン</t>
    </rPh>
    <rPh sb="106" eb="108">
      <t>ゾウシュウ</t>
    </rPh>
    <rPh sb="109" eb="111">
      <t>ミコ</t>
    </rPh>
    <rPh sb="114" eb="116">
      <t>ジョウキョウ</t>
    </rPh>
    <rPh sb="125" eb="127">
      <t>ギョウム</t>
    </rPh>
    <rPh sb="128" eb="130">
      <t>ミンカン</t>
    </rPh>
    <rPh sb="130" eb="132">
      <t>イタク</t>
    </rPh>
    <rPh sb="132" eb="133">
      <t>トウ</t>
    </rPh>
    <rPh sb="136" eb="138">
      <t>ケイエイ</t>
    </rPh>
    <rPh sb="138" eb="141">
      <t>コウリツカ</t>
    </rPh>
    <rPh sb="142" eb="145">
      <t>コウイキカ</t>
    </rPh>
    <rPh sb="146" eb="147">
      <t>ム</t>
    </rPh>
    <rPh sb="149" eb="151">
      <t>ケントウ</t>
    </rPh>
    <rPh sb="152" eb="153">
      <t>スス</t>
    </rPh>
    <rPh sb="160" eb="161">
      <t>チカ</t>
    </rPh>
    <rPh sb="165" eb="167">
      <t>スイドウ</t>
    </rPh>
    <rPh sb="167" eb="169">
      <t>リョウキン</t>
    </rPh>
    <rPh sb="170" eb="172">
      <t>ミナオ</t>
    </rPh>
    <rPh sb="174" eb="176">
      <t>ケントウ</t>
    </rPh>
    <rPh sb="180" eb="181">
      <t>エ</t>
    </rPh>
    <rPh sb="184" eb="185">
      <t>カンガ</t>
    </rPh>
    <phoneticPr fontId="4"/>
  </si>
  <si>
    <t>①経常収支比率、⑤料金回収率
　経常収支比率が近年、急激に悪化している。給水人口は依然として増加しているが世帯当たりの水道使用量が減少しており、結果として水道料金収入が年々落ち込んできていることが一因である。また、料金回収率は、平成２６年度の地方公営企業会計制度見直し後に１００％以上となったが、除却施設の多かった平成２８年度は再び１００％を割込み、類似団体を大きく下回った。これは、水道料金収入のみでは赤字経営となっていることを示しており、今後の経営に支障が出てくるものと考えられる。
③流動比率
　短期的な支払能力を示す値で、類似団体を上回っている状態である。
④企業債残高対給水収益比率
　減少傾向にあり、類似団体と比較しても下回っているが、管路の更新を先送りしていたことが影響している。
⑥給水原価
　類似団体と比較して下回っており、少ない経費で水道水が作られている。平成２８年度は数値が増加しており、今後の動向に注目する必要がある。
⑦施設利用率
　施設の利用状況や規模を判断する指標であり、類似団体と比較すると、施設をより適正規模で運用していることを意味している。
⑧有収率
　類似団体よりも高い状態である。これは、漏水などが少なく、施設からの配水量が水道使用量に結びついていることを示している。</t>
    <rPh sb="1" eb="3">
      <t>ケイジョウ</t>
    </rPh>
    <rPh sb="3" eb="5">
      <t>シュウシ</t>
    </rPh>
    <rPh sb="5" eb="7">
      <t>ヒリツ</t>
    </rPh>
    <rPh sb="9" eb="11">
      <t>リョウキン</t>
    </rPh>
    <rPh sb="11" eb="13">
      <t>カイシュウ</t>
    </rPh>
    <rPh sb="13" eb="14">
      <t>リツ</t>
    </rPh>
    <rPh sb="16" eb="18">
      <t>ケイジョウ</t>
    </rPh>
    <rPh sb="18" eb="20">
      <t>シュウシ</t>
    </rPh>
    <rPh sb="20" eb="22">
      <t>ヒリツ</t>
    </rPh>
    <rPh sb="23" eb="25">
      <t>キンネン</t>
    </rPh>
    <rPh sb="26" eb="28">
      <t>キュウゲキ</t>
    </rPh>
    <rPh sb="29" eb="31">
      <t>アッカ</t>
    </rPh>
    <rPh sb="36" eb="38">
      <t>キュウスイ</t>
    </rPh>
    <rPh sb="38" eb="40">
      <t>ジンコウ</t>
    </rPh>
    <rPh sb="41" eb="43">
      <t>イゼン</t>
    </rPh>
    <rPh sb="46" eb="48">
      <t>ゾウカ</t>
    </rPh>
    <rPh sb="53" eb="55">
      <t>セタイ</t>
    </rPh>
    <rPh sb="55" eb="56">
      <t>ア</t>
    </rPh>
    <rPh sb="59" eb="61">
      <t>スイドウ</t>
    </rPh>
    <rPh sb="65" eb="67">
      <t>ゲンショウ</t>
    </rPh>
    <rPh sb="72" eb="74">
      <t>ケッカ</t>
    </rPh>
    <rPh sb="77" eb="79">
      <t>スイドウ</t>
    </rPh>
    <rPh sb="79" eb="81">
      <t>リョウキン</t>
    </rPh>
    <rPh sb="81" eb="83">
      <t>シュウニュウ</t>
    </rPh>
    <rPh sb="84" eb="86">
      <t>ネンネン</t>
    </rPh>
    <rPh sb="86" eb="87">
      <t>オ</t>
    </rPh>
    <rPh sb="88" eb="89">
      <t>コ</t>
    </rPh>
    <rPh sb="98" eb="100">
      <t>イチイン</t>
    </rPh>
    <rPh sb="107" eb="109">
      <t>リョウキン</t>
    </rPh>
    <rPh sb="109" eb="111">
      <t>カイシュウ</t>
    </rPh>
    <rPh sb="111" eb="112">
      <t>リツ</t>
    </rPh>
    <rPh sb="114" eb="116">
      <t>ヘイセイ</t>
    </rPh>
    <rPh sb="118" eb="120">
      <t>ネンド</t>
    </rPh>
    <rPh sb="121" eb="123">
      <t>チホウ</t>
    </rPh>
    <rPh sb="123" eb="125">
      <t>コウエイ</t>
    </rPh>
    <rPh sb="125" eb="127">
      <t>キギョウ</t>
    </rPh>
    <rPh sb="127" eb="129">
      <t>カイケイ</t>
    </rPh>
    <rPh sb="129" eb="131">
      <t>セイド</t>
    </rPh>
    <rPh sb="131" eb="133">
      <t>ミナオ</t>
    </rPh>
    <rPh sb="134" eb="135">
      <t>ゴ</t>
    </rPh>
    <rPh sb="140" eb="142">
      <t>イジョウ</t>
    </rPh>
    <rPh sb="148" eb="150">
      <t>ジョキャク</t>
    </rPh>
    <rPh sb="150" eb="152">
      <t>シセツ</t>
    </rPh>
    <rPh sb="153" eb="154">
      <t>オオ</t>
    </rPh>
    <rPh sb="157" eb="159">
      <t>ヘイセイ</t>
    </rPh>
    <rPh sb="161" eb="163">
      <t>ネンド</t>
    </rPh>
    <rPh sb="164" eb="165">
      <t>フタタ</t>
    </rPh>
    <rPh sb="171" eb="172">
      <t>ワ</t>
    </rPh>
    <rPh sb="172" eb="173">
      <t>コ</t>
    </rPh>
    <rPh sb="175" eb="177">
      <t>ルイジ</t>
    </rPh>
    <rPh sb="177" eb="179">
      <t>ダンタイ</t>
    </rPh>
    <rPh sb="180" eb="181">
      <t>オオ</t>
    </rPh>
    <rPh sb="183" eb="185">
      <t>シタマワ</t>
    </rPh>
    <rPh sb="192" eb="194">
      <t>スイドウ</t>
    </rPh>
    <rPh sb="194" eb="196">
      <t>リョウキン</t>
    </rPh>
    <rPh sb="196" eb="198">
      <t>シュウニュウ</t>
    </rPh>
    <rPh sb="202" eb="204">
      <t>アカジ</t>
    </rPh>
    <rPh sb="204" eb="206">
      <t>ケイエイ</t>
    </rPh>
    <rPh sb="215" eb="216">
      <t>シメ</t>
    </rPh>
    <rPh sb="221" eb="223">
      <t>コンゴ</t>
    </rPh>
    <rPh sb="224" eb="226">
      <t>ケイエイ</t>
    </rPh>
    <rPh sb="227" eb="229">
      <t>シショウ</t>
    </rPh>
    <rPh sb="230" eb="231">
      <t>デ</t>
    </rPh>
    <rPh sb="237" eb="238">
      <t>カンガ</t>
    </rPh>
    <rPh sb="245" eb="247">
      <t>リュウドウ</t>
    </rPh>
    <rPh sb="247" eb="249">
      <t>ヒリツ</t>
    </rPh>
    <rPh sb="251" eb="254">
      <t>タンキテキ</t>
    </rPh>
    <rPh sb="255" eb="257">
      <t>シハライ</t>
    </rPh>
    <rPh sb="257" eb="259">
      <t>ノウリョク</t>
    </rPh>
    <rPh sb="260" eb="261">
      <t>シメ</t>
    </rPh>
    <rPh sb="262" eb="263">
      <t>アタイ</t>
    </rPh>
    <rPh sb="265" eb="267">
      <t>ルイジ</t>
    </rPh>
    <rPh sb="267" eb="269">
      <t>ダンタイ</t>
    </rPh>
    <rPh sb="270" eb="272">
      <t>ウワマワ</t>
    </rPh>
    <rPh sb="276" eb="278">
      <t>ジョウタイ</t>
    </rPh>
    <rPh sb="284" eb="286">
      <t>キギョウ</t>
    </rPh>
    <rPh sb="286" eb="287">
      <t>サイ</t>
    </rPh>
    <rPh sb="287" eb="289">
      <t>ザンダカ</t>
    </rPh>
    <rPh sb="289" eb="290">
      <t>タイ</t>
    </rPh>
    <rPh sb="290" eb="292">
      <t>キュウスイ</t>
    </rPh>
    <rPh sb="292" eb="294">
      <t>シュウエキ</t>
    </rPh>
    <rPh sb="294" eb="296">
      <t>ヒリツ</t>
    </rPh>
    <rPh sb="298" eb="300">
      <t>ゲンショウ</t>
    </rPh>
    <rPh sb="300" eb="302">
      <t>ケイコウ</t>
    </rPh>
    <rPh sb="306" eb="308">
      <t>ルイジ</t>
    </rPh>
    <rPh sb="308" eb="310">
      <t>ダンタイ</t>
    </rPh>
    <rPh sb="311" eb="313">
      <t>ヒカク</t>
    </rPh>
    <rPh sb="316" eb="318">
      <t>シタマワ</t>
    </rPh>
    <rPh sb="324" eb="326">
      <t>カンロ</t>
    </rPh>
    <rPh sb="327" eb="329">
      <t>コウシン</t>
    </rPh>
    <rPh sb="330" eb="332">
      <t>サキオク</t>
    </rPh>
    <rPh sb="340" eb="342">
      <t>エイキョウ</t>
    </rPh>
    <rPh sb="349" eb="351">
      <t>キュウスイ</t>
    </rPh>
    <rPh sb="351" eb="353">
      <t>ゲンカ</t>
    </rPh>
    <rPh sb="355" eb="357">
      <t>ルイジ</t>
    </rPh>
    <rPh sb="357" eb="359">
      <t>ダンタイ</t>
    </rPh>
    <rPh sb="360" eb="362">
      <t>ヒカク</t>
    </rPh>
    <rPh sb="364" eb="366">
      <t>シタマワ</t>
    </rPh>
    <rPh sb="371" eb="372">
      <t>スク</t>
    </rPh>
    <rPh sb="374" eb="376">
      <t>ケイヒ</t>
    </rPh>
    <rPh sb="377" eb="380">
      <t>スイドウスイ</t>
    </rPh>
    <rPh sb="381" eb="382">
      <t>ツク</t>
    </rPh>
    <rPh sb="388" eb="390">
      <t>ヘイセイ</t>
    </rPh>
    <rPh sb="392" eb="394">
      <t>ネンド</t>
    </rPh>
    <rPh sb="395" eb="397">
      <t>スウチ</t>
    </rPh>
    <rPh sb="398" eb="400">
      <t>ゾウカ</t>
    </rPh>
    <rPh sb="405" eb="407">
      <t>コンゴ</t>
    </rPh>
    <rPh sb="408" eb="410">
      <t>ドウコウ</t>
    </rPh>
    <rPh sb="411" eb="413">
      <t>チュウモク</t>
    </rPh>
    <rPh sb="415" eb="417">
      <t>ヒツヨウ</t>
    </rPh>
    <rPh sb="423" eb="425">
      <t>シセツ</t>
    </rPh>
    <rPh sb="425" eb="427">
      <t>リヨウ</t>
    </rPh>
    <rPh sb="427" eb="428">
      <t>リツ</t>
    </rPh>
    <rPh sb="430" eb="432">
      <t>シセツ</t>
    </rPh>
    <rPh sb="433" eb="435">
      <t>リヨウ</t>
    </rPh>
    <rPh sb="435" eb="437">
      <t>ジョウキョウ</t>
    </rPh>
    <rPh sb="438" eb="440">
      <t>キボ</t>
    </rPh>
    <rPh sb="441" eb="443">
      <t>ハンダン</t>
    </rPh>
    <rPh sb="445" eb="447">
      <t>シヒョウ</t>
    </rPh>
    <rPh sb="451" eb="453">
      <t>ルイジ</t>
    </rPh>
    <rPh sb="453" eb="455">
      <t>ダンタイ</t>
    </rPh>
    <rPh sb="456" eb="458">
      <t>ヒカク</t>
    </rPh>
    <rPh sb="462" eb="464">
      <t>シセツ</t>
    </rPh>
    <rPh sb="467" eb="469">
      <t>テキセイ</t>
    </rPh>
    <rPh sb="469" eb="471">
      <t>キボ</t>
    </rPh>
    <rPh sb="472" eb="474">
      <t>ウンヨウ</t>
    </rPh>
    <rPh sb="481" eb="483">
      <t>イミ</t>
    </rPh>
    <rPh sb="490" eb="491">
      <t>ユウ</t>
    </rPh>
    <rPh sb="491" eb="492">
      <t>シュウ</t>
    </rPh>
    <rPh sb="492" eb="493">
      <t>リツ</t>
    </rPh>
    <rPh sb="495" eb="497">
      <t>ルイジ</t>
    </rPh>
    <rPh sb="497" eb="499">
      <t>ダンタイ</t>
    </rPh>
    <rPh sb="502" eb="503">
      <t>タカ</t>
    </rPh>
    <rPh sb="504" eb="506">
      <t>ジョウタイ</t>
    </rPh>
    <rPh sb="514" eb="516">
      <t>ロウスイ</t>
    </rPh>
    <rPh sb="519" eb="520">
      <t>スク</t>
    </rPh>
    <rPh sb="523" eb="525">
      <t>シセツ</t>
    </rPh>
    <rPh sb="528" eb="530">
      <t>ハイスイ</t>
    </rPh>
    <rPh sb="530" eb="531">
      <t>リョウ</t>
    </rPh>
    <rPh sb="532" eb="534">
      <t>スイドウ</t>
    </rPh>
    <rPh sb="534" eb="537">
      <t>シヨウリョウ</t>
    </rPh>
    <rPh sb="538" eb="539">
      <t>ムス</t>
    </rPh>
    <rPh sb="548" eb="549">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</si>
</sst>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0.47</c:v>
                </c:pt>
                <c:pt idx="1">
                  <c:v>0.34</c:v>
                </c:pt>
                <c:pt idx="2">
                  <c:v>0.31</c:v>
                </c:pt>
                <c:pt idx="3">
                  <c:v>0.48</c:v>
                </c:pt>
                <c:pt idx="4">
                  <c:v>0.51</c:v>
                </c:pt>
              </c:numCache>
            </c:numRef>
          </c:val>
        </c:ser>
        <c:dLbls>
          <c:showLegendKey val="0"/>
          <c:showVal val="0"/>
          <c:showCatName val="0"/>
          <c:showSerName val="0"/>
          <c:showPercent val="0"/>
          <c:showBubbleSize val="0"/>
        </c:dLbls>
        <c:gapWidth val="150"/>
        <c:axId val="88724992"/>
        <c:axId val="887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88724992"/>
        <c:axId val="88726912"/>
      </c:lineChart>
      <c:dateAx>
        <c:axId val="88724992"/>
        <c:scaling>
          <c:orientation val="minMax"/>
        </c:scaling>
        <c:delete val="1"/>
        <c:axPos val="b"/>
        <c:numFmt formatCode="ge" sourceLinked="1"/>
        <c:majorTickMark val="none"/>
        <c:minorTickMark val="none"/>
        <c:tickLblPos val="none"/>
        <c:crossAx val="88726912"/>
        <c:crosses val="autoZero"/>
        <c:auto val="1"/>
        <c:lblOffset val="100"/>
        <c:baseTimeUnit val="years"/>
      </c:dateAx>
      <c:valAx>
        <c:axId val="887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76.400000000000006</c:v>
                </c:pt>
                <c:pt idx="1">
                  <c:v>75.64</c:v>
                </c:pt>
                <c:pt idx="2">
                  <c:v>75.14</c:v>
                </c:pt>
                <c:pt idx="3">
                  <c:v>73.14</c:v>
                </c:pt>
                <c:pt idx="4">
                  <c:v>74.790000000000006</c:v>
                </c:pt>
              </c:numCache>
            </c:numRef>
          </c:val>
        </c:ser>
        <c:dLbls>
          <c:showLegendKey val="0"/>
          <c:showVal val="0"/>
          <c:showCatName val="0"/>
          <c:showSerName val="0"/>
          <c:showPercent val="0"/>
          <c:showBubbleSize val="0"/>
        </c:dLbls>
        <c:gapWidth val="150"/>
        <c:axId val="98580352"/>
        <c:axId val="985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98580352"/>
        <c:axId val="98586624"/>
      </c:lineChart>
      <c:dateAx>
        <c:axId val="98580352"/>
        <c:scaling>
          <c:orientation val="minMax"/>
        </c:scaling>
        <c:delete val="1"/>
        <c:axPos val="b"/>
        <c:numFmt formatCode="ge" sourceLinked="1"/>
        <c:majorTickMark val="none"/>
        <c:minorTickMark val="none"/>
        <c:tickLblPos val="none"/>
        <c:crossAx val="98586624"/>
        <c:crosses val="autoZero"/>
        <c:auto val="1"/>
        <c:lblOffset val="100"/>
        <c:baseTimeUnit val="years"/>
      </c:dateAx>
      <c:valAx>
        <c:axId val="985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93.97</c:v>
                </c:pt>
                <c:pt idx="1">
                  <c:v>94.88</c:v>
                </c:pt>
                <c:pt idx="2">
                  <c:v>93.84</c:v>
                </c:pt>
                <c:pt idx="3">
                  <c:v>93.8</c:v>
                </c:pt>
                <c:pt idx="4">
                  <c:v>94.07</c:v>
                </c:pt>
              </c:numCache>
            </c:numRef>
          </c:val>
        </c:ser>
        <c:dLbls>
          <c:showLegendKey val="0"/>
          <c:showVal val="0"/>
          <c:showCatName val="0"/>
          <c:showSerName val="0"/>
          <c:showPercent val="0"/>
          <c:showBubbleSize val="0"/>
        </c:dLbls>
        <c:gapWidth val="150"/>
        <c:axId val="98633216"/>
        <c:axId val="986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98633216"/>
        <c:axId val="98635136"/>
      </c:lineChart>
      <c:dateAx>
        <c:axId val="98633216"/>
        <c:scaling>
          <c:orientation val="minMax"/>
        </c:scaling>
        <c:delete val="1"/>
        <c:axPos val="b"/>
        <c:numFmt formatCode="ge" sourceLinked="1"/>
        <c:majorTickMark val="none"/>
        <c:minorTickMark val="none"/>
        <c:tickLblPos val="none"/>
        <c:crossAx val="98635136"/>
        <c:crosses val="autoZero"/>
        <c:auto val="1"/>
        <c:lblOffset val="100"/>
        <c:baseTimeUnit val="years"/>
      </c:dateAx>
      <c:valAx>
        <c:axId val="986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108.54</c:v>
                </c:pt>
                <c:pt idx="1">
                  <c:v>107.84</c:v>
                </c:pt>
                <c:pt idx="2">
                  <c:v>106.35</c:v>
                </c:pt>
                <c:pt idx="3">
                  <c:v>104.75</c:v>
                </c:pt>
                <c:pt idx="4">
                  <c:v>98.33</c:v>
                </c:pt>
              </c:numCache>
            </c:numRef>
          </c:val>
        </c:ser>
        <c:dLbls>
          <c:showLegendKey val="0"/>
          <c:showVal val="0"/>
          <c:showCatName val="0"/>
          <c:showSerName val="0"/>
          <c:showPercent val="0"/>
          <c:showBubbleSize val="0"/>
        </c:dLbls>
        <c:gapWidth val="150"/>
        <c:axId val="89105536"/>
        <c:axId val="891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89105536"/>
        <c:axId val="89107456"/>
      </c:lineChart>
      <c:dateAx>
        <c:axId val="89105536"/>
        <c:scaling>
          <c:orientation val="minMax"/>
        </c:scaling>
        <c:delete val="1"/>
        <c:axPos val="b"/>
        <c:numFmt formatCode="ge" sourceLinked="1"/>
        <c:majorTickMark val="none"/>
        <c:minorTickMark val="none"/>
        <c:tickLblPos val="none"/>
        <c:crossAx val="89107456"/>
        <c:crosses val="autoZero"/>
        <c:auto val="1"/>
        <c:lblOffset val="100"/>
        <c:baseTimeUnit val="years"/>
      </c:dateAx>
      <c:valAx>
        <c:axId val="8910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46.84</c:v>
                </c:pt>
                <c:pt idx="1">
                  <c:v>48.04</c:v>
                </c:pt>
                <c:pt idx="2">
                  <c:v>48.17</c:v>
                </c:pt>
                <c:pt idx="3">
                  <c:v>49.32</c:v>
                </c:pt>
                <c:pt idx="4">
                  <c:v>50.39</c:v>
                </c:pt>
              </c:numCache>
            </c:numRef>
          </c:val>
        </c:ser>
        <c:dLbls>
          <c:showLegendKey val="0"/>
          <c:showVal val="0"/>
          <c:showCatName val="0"/>
          <c:showSerName val="0"/>
          <c:showPercent val="0"/>
          <c:showBubbleSize val="0"/>
        </c:dLbls>
        <c:gapWidth val="150"/>
        <c:axId val="89281280"/>
        <c:axId val="892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89281280"/>
        <c:axId val="89283200"/>
      </c:lineChart>
      <c:dateAx>
        <c:axId val="89281280"/>
        <c:scaling>
          <c:orientation val="minMax"/>
        </c:scaling>
        <c:delete val="1"/>
        <c:axPos val="b"/>
        <c:numFmt formatCode="ge" sourceLinked="1"/>
        <c:majorTickMark val="none"/>
        <c:minorTickMark val="none"/>
        <c:tickLblPos val="none"/>
        <c:crossAx val="89283200"/>
        <c:crosses val="autoZero"/>
        <c:auto val="1"/>
        <c:lblOffset val="100"/>
        <c:baseTimeUnit val="years"/>
      </c:dateAx>
      <c:valAx>
        <c:axId val="892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1.32</c:v>
                </c:pt>
                <c:pt idx="1">
                  <c:v>1.31</c:v>
                </c:pt>
                <c:pt idx="2">
                  <c:v>1.31</c:v>
                </c:pt>
                <c:pt idx="3">
                  <c:v>6.18</c:v>
                </c:pt>
                <c:pt idx="4">
                  <c:v>6.69</c:v>
                </c:pt>
              </c:numCache>
            </c:numRef>
          </c:val>
        </c:ser>
        <c:dLbls>
          <c:showLegendKey val="0"/>
          <c:showVal val="0"/>
          <c:showCatName val="0"/>
          <c:showSerName val="0"/>
          <c:showPercent val="0"/>
          <c:showBubbleSize val="0"/>
        </c:dLbls>
        <c:gapWidth val="150"/>
        <c:axId val="89317760"/>
        <c:axId val="893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89317760"/>
        <c:axId val="89319680"/>
      </c:lineChart>
      <c:dateAx>
        <c:axId val="89317760"/>
        <c:scaling>
          <c:orientation val="minMax"/>
        </c:scaling>
        <c:delete val="1"/>
        <c:axPos val="b"/>
        <c:numFmt formatCode="ge" sourceLinked="1"/>
        <c:majorTickMark val="none"/>
        <c:minorTickMark val="none"/>
        <c:tickLblPos val="none"/>
        <c:crossAx val="89319680"/>
        <c:crosses val="autoZero"/>
        <c:auto val="1"/>
        <c:lblOffset val="100"/>
        <c:baseTimeUnit val="years"/>
      </c:dateAx>
      <c:valAx>
        <c:axId val="893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468736"/>
        <c:axId val="904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0468736"/>
        <c:axId val="90470656"/>
      </c:lineChart>
      <c:dateAx>
        <c:axId val="90468736"/>
        <c:scaling>
          <c:orientation val="minMax"/>
        </c:scaling>
        <c:delete val="1"/>
        <c:axPos val="b"/>
        <c:numFmt formatCode="ge" sourceLinked="1"/>
        <c:majorTickMark val="none"/>
        <c:minorTickMark val="none"/>
        <c:tickLblPos val="none"/>
        <c:crossAx val="90470656"/>
        <c:crosses val="autoZero"/>
        <c:auto val="1"/>
        <c:lblOffset val="100"/>
        <c:baseTimeUnit val="years"/>
      </c:dateAx>
      <c:valAx>
        <c:axId val="9047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4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1410.57</c:v>
                </c:pt>
                <c:pt idx="1">
                  <c:v>1500.82</c:v>
                </c:pt>
                <c:pt idx="2">
                  <c:v>581.66</c:v>
                </c:pt>
                <c:pt idx="3">
                  <c:v>590.92999999999995</c:v>
                </c:pt>
                <c:pt idx="4">
                  <c:v>546.94000000000005</c:v>
                </c:pt>
              </c:numCache>
            </c:numRef>
          </c:val>
        </c:ser>
        <c:dLbls>
          <c:showLegendKey val="0"/>
          <c:showVal val="0"/>
          <c:showCatName val="0"/>
          <c:showSerName val="0"/>
          <c:showPercent val="0"/>
          <c:showBubbleSize val="0"/>
        </c:dLbls>
        <c:gapWidth val="150"/>
        <c:axId val="90517504"/>
        <c:axId val="905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90517504"/>
        <c:axId val="90519424"/>
      </c:lineChart>
      <c:dateAx>
        <c:axId val="90517504"/>
        <c:scaling>
          <c:orientation val="minMax"/>
        </c:scaling>
        <c:delete val="1"/>
        <c:axPos val="b"/>
        <c:numFmt formatCode="ge" sourceLinked="1"/>
        <c:majorTickMark val="none"/>
        <c:minorTickMark val="none"/>
        <c:tickLblPos val="none"/>
        <c:crossAx val="90519424"/>
        <c:crosses val="autoZero"/>
        <c:auto val="1"/>
        <c:lblOffset val="100"/>
        <c:baseTimeUnit val="years"/>
      </c:dateAx>
      <c:valAx>
        <c:axId val="9051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5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132.47</c:v>
                </c:pt>
                <c:pt idx="1">
                  <c:v>135.30000000000001</c:v>
                </c:pt>
                <c:pt idx="2">
                  <c:v>127.6</c:v>
                </c:pt>
                <c:pt idx="3">
                  <c:v>118.15</c:v>
                </c:pt>
                <c:pt idx="4">
                  <c:v>107.85</c:v>
                </c:pt>
              </c:numCache>
            </c:numRef>
          </c:val>
        </c:ser>
        <c:dLbls>
          <c:showLegendKey val="0"/>
          <c:showVal val="0"/>
          <c:showCatName val="0"/>
          <c:showSerName val="0"/>
          <c:showPercent val="0"/>
          <c:showBubbleSize val="0"/>
        </c:dLbls>
        <c:gapWidth val="150"/>
        <c:axId val="90529152"/>
        <c:axId val="905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90529152"/>
        <c:axId val="90564096"/>
      </c:lineChart>
      <c:dateAx>
        <c:axId val="90529152"/>
        <c:scaling>
          <c:orientation val="minMax"/>
        </c:scaling>
        <c:delete val="1"/>
        <c:axPos val="b"/>
        <c:numFmt formatCode="ge" sourceLinked="1"/>
        <c:majorTickMark val="none"/>
        <c:minorTickMark val="none"/>
        <c:tickLblPos val="none"/>
        <c:crossAx val="90564096"/>
        <c:crosses val="autoZero"/>
        <c:auto val="1"/>
        <c:lblOffset val="100"/>
        <c:baseTimeUnit val="years"/>
      </c:dateAx>
      <c:valAx>
        <c:axId val="90564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5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93.63</c:v>
                </c:pt>
                <c:pt idx="1">
                  <c:v>93.61</c:v>
                </c:pt>
                <c:pt idx="2">
                  <c:v>101.89</c:v>
                </c:pt>
                <c:pt idx="3">
                  <c:v>100.53</c:v>
                </c:pt>
                <c:pt idx="4">
                  <c:v>93.39</c:v>
                </c:pt>
              </c:numCache>
            </c:numRef>
          </c:val>
        </c:ser>
        <c:dLbls>
          <c:showLegendKey val="0"/>
          <c:showVal val="0"/>
          <c:showCatName val="0"/>
          <c:showSerName val="0"/>
          <c:showPercent val="0"/>
          <c:showBubbleSize val="0"/>
        </c:dLbls>
        <c:gapWidth val="150"/>
        <c:axId val="90586112"/>
        <c:axId val="905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90586112"/>
        <c:axId val="90592384"/>
      </c:lineChart>
      <c:dateAx>
        <c:axId val="90586112"/>
        <c:scaling>
          <c:orientation val="minMax"/>
        </c:scaling>
        <c:delete val="1"/>
        <c:axPos val="b"/>
        <c:numFmt formatCode="ge" sourceLinked="1"/>
        <c:majorTickMark val="none"/>
        <c:minorTickMark val="none"/>
        <c:tickLblPos val="none"/>
        <c:crossAx val="90592384"/>
        <c:crosses val="autoZero"/>
        <c:auto val="1"/>
        <c:lblOffset val="100"/>
        <c:baseTimeUnit val="years"/>
      </c:dateAx>
      <c:valAx>
        <c:axId val="905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132.16</c:v>
                </c:pt>
                <c:pt idx="1">
                  <c:v>132.19999999999999</c:v>
                </c:pt>
                <c:pt idx="2">
                  <c:v>121.97</c:v>
                </c:pt>
                <c:pt idx="3">
                  <c:v>123.49</c:v>
                </c:pt>
                <c:pt idx="4">
                  <c:v>133.18</c:v>
                </c:pt>
              </c:numCache>
            </c:numRef>
          </c:val>
        </c:ser>
        <c:dLbls>
          <c:showLegendKey val="0"/>
          <c:showVal val="0"/>
          <c:showCatName val="0"/>
          <c:showSerName val="0"/>
          <c:showPercent val="0"/>
          <c:showBubbleSize val="0"/>
        </c:dLbls>
        <c:gapWidth val="150"/>
        <c:axId val="90622208"/>
        <c:axId val="906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90622208"/>
        <c:axId val="90624384"/>
      </c:lineChart>
      <c:dateAx>
        <c:axId val="90622208"/>
        <c:scaling>
          <c:orientation val="minMax"/>
        </c:scaling>
        <c:delete val="1"/>
        <c:axPos val="b"/>
        <c:numFmt formatCode="ge" sourceLinked="1"/>
        <c:majorTickMark val="none"/>
        <c:minorTickMark val="none"/>
        <c:tickLblPos val="none"/>
        <c:crossAx val="90624384"/>
        <c:crosses val="autoZero"/>
        <c:auto val="1"/>
        <c:lblOffset val="100"/>
        <c:baseTimeUnit val="years"/>
      </c:dateAx>
      <c:valAx>
        <c:axId val="906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8" zoomScale="70" zoomScaleNormal="7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新座市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164767</v>
      </c>
      <c r="AM8" s="61"/>
      <c r="AN8" s="61"/>
      <c r="AO8" s="61"/>
      <c r="AP8" s="61"/>
      <c r="AQ8" s="61"/>
      <c r="AR8" s="61"/>
      <c r="AS8" s="61"/>
      <c r="AT8" s="51">
        <f>データ!$S$6</f>
        <v>22.78</v>
      </c>
      <c r="AU8" s="52"/>
      <c r="AV8" s="52"/>
      <c r="AW8" s="52"/>
      <c r="AX8" s="52"/>
      <c r="AY8" s="52"/>
      <c r="AZ8" s="52"/>
      <c r="BA8" s="52"/>
      <c r="BB8" s="53">
        <f>データ!$T$6</f>
        <v>7232.97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87.47</v>
      </c>
      <c r="J10" s="52"/>
      <c r="K10" s="52"/>
      <c r="L10" s="52"/>
      <c r="M10" s="52"/>
      <c r="N10" s="52"/>
      <c r="O10" s="64"/>
      <c r="P10" s="53">
        <f>データ!$P$6</f>
        <v>99.91</v>
      </c>
      <c r="Q10" s="53"/>
      <c r="R10" s="53"/>
      <c r="S10" s="53"/>
      <c r="T10" s="53"/>
      <c r="U10" s="53"/>
      <c r="V10" s="53"/>
      <c r="W10" s="61">
        <f>データ!$Q$6</f>
        <v>2106</v>
      </c>
      <c r="X10" s="61"/>
      <c r="Y10" s="61"/>
      <c r="Z10" s="61"/>
      <c r="AA10" s="61"/>
      <c r="AB10" s="61"/>
      <c r="AC10" s="61"/>
      <c r="AD10" s="2"/>
      <c r="AE10" s="2"/>
      <c r="AF10" s="2"/>
      <c r="AG10" s="2"/>
      <c r="AH10" s="5"/>
      <c r="AI10" s="5"/>
      <c r="AJ10" s="5"/>
      <c r="AK10" s="5"/>
      <c r="AL10" s="61">
        <f>データ!$U$6</f>
        <v>164927</v>
      </c>
      <c r="AM10" s="61"/>
      <c r="AN10" s="61"/>
      <c r="AO10" s="61"/>
      <c r="AP10" s="61"/>
      <c r="AQ10" s="61"/>
      <c r="AR10" s="61"/>
      <c r="AS10" s="61"/>
      <c r="AT10" s="51">
        <f>データ!$V$6</f>
        <v>22.8</v>
      </c>
      <c r="AU10" s="52"/>
      <c r="AV10" s="52"/>
      <c r="AW10" s="52"/>
      <c r="AX10" s="52"/>
      <c r="AY10" s="52"/>
      <c r="AZ10" s="52"/>
      <c r="BA10" s="52"/>
      <c r="BB10" s="53">
        <f>データ!$W$6</f>
        <v>7233.64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118</v>
      </c>
      <c r="BM66" s="86"/>
      <c r="BN66" s="86"/>
      <c r="BO66" s="86"/>
      <c r="BP66" s="86"/>
      <c r="BQ66" s="86"/>
      <c r="BR66" s="86"/>
      <c r="BS66" s="86"/>
      <c r="BT66" s="86"/>
      <c r="BU66" s="86"/>
      <c r="BV66" s="86"/>
      <c r="BW66" s="86"/>
      <c r="BX66" s="86"/>
      <c r="BY66" s="86"/>
      <c r="BZ66" s="87"/>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112305</v>
      </c>
      <c r="D6" s="34">
        <f t="shared" si="3"/>
        <v>46</v>
      </c>
      <c r="E6" s="34">
        <f t="shared" si="3"/>
        <v>1</v>
      </c>
      <c r="F6" s="34">
        <f t="shared" si="3"/>
        <v>0</v>
      </c>
      <c r="G6" s="34">
        <f t="shared" si="3"/>
        <v>1</v>
      </c>
      <c r="H6" s="34" t="str">
        <f t="shared" si="3"/>
        <v>埼玉県　新座市</v>
      </c>
      <c r="I6" s="34" t="str">
        <f t="shared" si="3"/>
        <v>法適用</v>
      </c>
      <c r="J6" s="34" t="str">
        <f t="shared" si="3"/>
        <v>水道事業</v>
      </c>
      <c r="K6" s="34" t="str">
        <f t="shared" si="3"/>
        <v>末端給水事業</v>
      </c>
      <c r="L6" s="34" t="str">
        <f t="shared" si="3"/>
        <v>A2</v>
      </c>
      <c r="M6" s="34">
        <f t="shared" si="3"/>
        <v>0</v>
      </c>
      <c r="N6" s="35" t="str">
        <f t="shared" si="3"/>
        <v>-</v>
      </c>
      <c r="O6" s="35">
        <f t="shared" si="3"/>
        <v>87.47</v>
      </c>
      <c r="P6" s="35">
        <f t="shared" si="3"/>
        <v>99.91</v>
      </c>
      <c r="Q6" s="35">
        <f t="shared" si="3"/>
        <v>2106</v>
      </c>
      <c r="R6" s="35">
        <f t="shared" si="3"/>
        <v>164767</v>
      </c>
      <c r="S6" s="35">
        <f t="shared" si="3"/>
        <v>22.78</v>
      </c>
      <c r="T6" s="35">
        <f t="shared" si="3"/>
        <v>7232.97</v>
      </c>
      <c r="U6" s="35">
        <f t="shared" si="3"/>
        <v>164927</v>
      </c>
      <c r="V6" s="35">
        <f t="shared" si="3"/>
        <v>22.8</v>
      </c>
      <c r="W6" s="35">
        <f t="shared" si="3"/>
        <v>7233.64</v>
      </c>
      <c r="X6" s="36">
        <f>IF(X7="",NA(),X7)</f>
        <v>108.54</v>
      </c>
      <c r="Y6" s="36">
        <f t="shared" ref="Y6:AG6" si="4">IF(Y7="",NA(),Y7)</f>
        <v>107.84</v>
      </c>
      <c r="Z6" s="36">
        <f t="shared" si="4"/>
        <v>106.35</v>
      </c>
      <c r="AA6" s="36">
        <f t="shared" si="4"/>
        <v>104.75</v>
      </c>
      <c r="AB6" s="36">
        <f t="shared" si="4"/>
        <v>98.33</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1410.57</v>
      </c>
      <c r="AU6" s="36">
        <f t="shared" ref="AU6:BC6" si="6">IF(AU7="",NA(),AU7)</f>
        <v>1500.82</v>
      </c>
      <c r="AV6" s="36">
        <f t="shared" si="6"/>
        <v>581.66</v>
      </c>
      <c r="AW6" s="36">
        <f t="shared" si="6"/>
        <v>590.92999999999995</v>
      </c>
      <c r="AX6" s="36">
        <f t="shared" si="6"/>
        <v>546.94000000000005</v>
      </c>
      <c r="AY6" s="36">
        <f t="shared" si="6"/>
        <v>590.46</v>
      </c>
      <c r="AZ6" s="36">
        <f t="shared" si="6"/>
        <v>628.34</v>
      </c>
      <c r="BA6" s="36">
        <f t="shared" si="6"/>
        <v>289.8</v>
      </c>
      <c r="BB6" s="36">
        <f t="shared" si="6"/>
        <v>299.44</v>
      </c>
      <c r="BC6" s="36">
        <f t="shared" si="6"/>
        <v>311.99</v>
      </c>
      <c r="BD6" s="35" t="str">
        <f>IF(BD7="","",IF(BD7="-","【-】","【"&amp;SUBSTITUTE(TEXT(BD7,"#,##0.00"),"-","△")&amp;"】"))</f>
        <v>【262.87】</v>
      </c>
      <c r="BE6" s="36">
        <f>IF(BE7="",NA(),BE7)</f>
        <v>132.47</v>
      </c>
      <c r="BF6" s="36">
        <f t="shared" ref="BF6:BN6" si="7">IF(BF7="",NA(),BF7)</f>
        <v>135.30000000000001</v>
      </c>
      <c r="BG6" s="36">
        <f t="shared" si="7"/>
        <v>127.6</v>
      </c>
      <c r="BH6" s="36">
        <f t="shared" si="7"/>
        <v>118.15</v>
      </c>
      <c r="BI6" s="36">
        <f t="shared" si="7"/>
        <v>107.85</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93.63</v>
      </c>
      <c r="BQ6" s="36">
        <f t="shared" ref="BQ6:BY6" si="8">IF(BQ7="",NA(),BQ7)</f>
        <v>93.61</v>
      </c>
      <c r="BR6" s="36">
        <f t="shared" si="8"/>
        <v>101.89</v>
      </c>
      <c r="BS6" s="36">
        <f t="shared" si="8"/>
        <v>100.53</v>
      </c>
      <c r="BT6" s="36">
        <f t="shared" si="8"/>
        <v>93.39</v>
      </c>
      <c r="BU6" s="36">
        <f t="shared" si="8"/>
        <v>99.91</v>
      </c>
      <c r="BV6" s="36">
        <f t="shared" si="8"/>
        <v>99.89</v>
      </c>
      <c r="BW6" s="36">
        <f t="shared" si="8"/>
        <v>107.05</v>
      </c>
      <c r="BX6" s="36">
        <f t="shared" si="8"/>
        <v>106.4</v>
      </c>
      <c r="BY6" s="36">
        <f t="shared" si="8"/>
        <v>107.61</v>
      </c>
      <c r="BZ6" s="35" t="str">
        <f>IF(BZ7="","",IF(BZ7="-","【-】","【"&amp;SUBSTITUTE(TEXT(BZ7,"#,##0.00"),"-","△")&amp;"】"))</f>
        <v>【105.59】</v>
      </c>
      <c r="CA6" s="36">
        <f>IF(CA7="",NA(),CA7)</f>
        <v>132.16</v>
      </c>
      <c r="CB6" s="36">
        <f t="shared" ref="CB6:CJ6" si="9">IF(CB7="",NA(),CB7)</f>
        <v>132.19999999999999</v>
      </c>
      <c r="CC6" s="36">
        <f t="shared" si="9"/>
        <v>121.97</v>
      </c>
      <c r="CD6" s="36">
        <f t="shared" si="9"/>
        <v>123.49</v>
      </c>
      <c r="CE6" s="36">
        <f t="shared" si="9"/>
        <v>133.18</v>
      </c>
      <c r="CF6" s="36">
        <f t="shared" si="9"/>
        <v>164.25</v>
      </c>
      <c r="CG6" s="36">
        <f t="shared" si="9"/>
        <v>165.34</v>
      </c>
      <c r="CH6" s="36">
        <f t="shared" si="9"/>
        <v>155.09</v>
      </c>
      <c r="CI6" s="36">
        <f t="shared" si="9"/>
        <v>156.29</v>
      </c>
      <c r="CJ6" s="36">
        <f t="shared" si="9"/>
        <v>155.69</v>
      </c>
      <c r="CK6" s="35" t="str">
        <f>IF(CK7="","",IF(CK7="-","【-】","【"&amp;SUBSTITUTE(TEXT(CK7,"#,##0.00"),"-","△")&amp;"】"))</f>
        <v>【163.27】</v>
      </c>
      <c r="CL6" s="36">
        <f>IF(CL7="",NA(),CL7)</f>
        <v>76.400000000000006</v>
      </c>
      <c r="CM6" s="36">
        <f t="shared" ref="CM6:CU6" si="10">IF(CM7="",NA(),CM7)</f>
        <v>75.64</v>
      </c>
      <c r="CN6" s="36">
        <f t="shared" si="10"/>
        <v>75.14</v>
      </c>
      <c r="CO6" s="36">
        <f t="shared" si="10"/>
        <v>73.14</v>
      </c>
      <c r="CP6" s="36">
        <f t="shared" si="10"/>
        <v>74.790000000000006</v>
      </c>
      <c r="CQ6" s="36">
        <f t="shared" si="10"/>
        <v>62.71</v>
      </c>
      <c r="CR6" s="36">
        <f t="shared" si="10"/>
        <v>62.15</v>
      </c>
      <c r="CS6" s="36">
        <f t="shared" si="10"/>
        <v>61.61</v>
      </c>
      <c r="CT6" s="36">
        <f t="shared" si="10"/>
        <v>62.34</v>
      </c>
      <c r="CU6" s="36">
        <f t="shared" si="10"/>
        <v>62.46</v>
      </c>
      <c r="CV6" s="35" t="str">
        <f>IF(CV7="","",IF(CV7="-","【-】","【"&amp;SUBSTITUTE(TEXT(CV7,"#,##0.00"),"-","△")&amp;"】"))</f>
        <v>【59.94】</v>
      </c>
      <c r="CW6" s="36">
        <f>IF(CW7="",NA(),CW7)</f>
        <v>93.97</v>
      </c>
      <c r="CX6" s="36">
        <f t="shared" ref="CX6:DF6" si="11">IF(CX7="",NA(),CX7)</f>
        <v>94.88</v>
      </c>
      <c r="CY6" s="36">
        <f t="shared" si="11"/>
        <v>93.84</v>
      </c>
      <c r="CZ6" s="36">
        <f t="shared" si="11"/>
        <v>93.8</v>
      </c>
      <c r="DA6" s="36">
        <f t="shared" si="11"/>
        <v>94.07</v>
      </c>
      <c r="DB6" s="36">
        <f t="shared" si="11"/>
        <v>90.54</v>
      </c>
      <c r="DC6" s="36">
        <f t="shared" si="11"/>
        <v>90.64</v>
      </c>
      <c r="DD6" s="36">
        <f t="shared" si="11"/>
        <v>90.23</v>
      </c>
      <c r="DE6" s="36">
        <f t="shared" si="11"/>
        <v>90.15</v>
      </c>
      <c r="DF6" s="36">
        <f t="shared" si="11"/>
        <v>90.62</v>
      </c>
      <c r="DG6" s="35" t="str">
        <f>IF(DG7="","",IF(DG7="-","【-】","【"&amp;SUBSTITUTE(TEXT(DG7,"#,##0.00"),"-","△")&amp;"】"))</f>
        <v>【90.22】</v>
      </c>
      <c r="DH6" s="36">
        <f>IF(DH7="",NA(),DH7)</f>
        <v>46.84</v>
      </c>
      <c r="DI6" s="36">
        <f t="shared" ref="DI6:DQ6" si="12">IF(DI7="",NA(),DI7)</f>
        <v>48.04</v>
      </c>
      <c r="DJ6" s="36">
        <f t="shared" si="12"/>
        <v>48.17</v>
      </c>
      <c r="DK6" s="36">
        <f t="shared" si="12"/>
        <v>49.32</v>
      </c>
      <c r="DL6" s="36">
        <f t="shared" si="12"/>
        <v>50.39</v>
      </c>
      <c r="DM6" s="36">
        <f t="shared" si="12"/>
        <v>42.43</v>
      </c>
      <c r="DN6" s="36">
        <f t="shared" si="12"/>
        <v>43.24</v>
      </c>
      <c r="DO6" s="36">
        <f t="shared" si="12"/>
        <v>46.36</v>
      </c>
      <c r="DP6" s="36">
        <f t="shared" si="12"/>
        <v>47.37</v>
      </c>
      <c r="DQ6" s="36">
        <f t="shared" si="12"/>
        <v>48.01</v>
      </c>
      <c r="DR6" s="35" t="str">
        <f>IF(DR7="","",IF(DR7="-","【-】","【"&amp;SUBSTITUTE(TEXT(DR7,"#,##0.00"),"-","△")&amp;"】"))</f>
        <v>【47.91】</v>
      </c>
      <c r="DS6" s="36">
        <f>IF(DS7="",NA(),DS7)</f>
        <v>1.32</v>
      </c>
      <c r="DT6" s="36">
        <f t="shared" ref="DT6:EB6" si="13">IF(DT7="",NA(),DT7)</f>
        <v>1.31</v>
      </c>
      <c r="DU6" s="36">
        <f t="shared" si="13"/>
        <v>1.31</v>
      </c>
      <c r="DV6" s="36">
        <f t="shared" si="13"/>
        <v>6.18</v>
      </c>
      <c r="DW6" s="36">
        <f t="shared" si="13"/>
        <v>6.69</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0.47</v>
      </c>
      <c r="EE6" s="36">
        <f t="shared" ref="EE6:EM6" si="14">IF(EE7="",NA(),EE7)</f>
        <v>0.34</v>
      </c>
      <c r="EF6" s="36">
        <f t="shared" si="14"/>
        <v>0.31</v>
      </c>
      <c r="EG6" s="36">
        <f t="shared" si="14"/>
        <v>0.48</v>
      </c>
      <c r="EH6" s="36">
        <f t="shared" si="14"/>
        <v>0.51</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112305</v>
      </c>
      <c r="D7" s="38">
        <v>46</v>
      </c>
      <c r="E7" s="38">
        <v>1</v>
      </c>
      <c r="F7" s="38">
        <v>0</v>
      </c>
      <c r="G7" s="38">
        <v>1</v>
      </c>
      <c r="H7" s="38" t="s">
        <v>105</v>
      </c>
      <c r="I7" s="38" t="s">
        <v>106</v>
      </c>
      <c r="J7" s="38" t="s">
        <v>107</v>
      </c>
      <c r="K7" s="38" t="s">
        <v>108</v>
      </c>
      <c r="L7" s="38" t="s">
        <v>109</v>
      </c>
      <c r="M7" s="38"/>
      <c r="N7" s="39" t="s">
        <v>110</v>
      </c>
      <c r="O7" s="39">
        <v>87.47</v>
      </c>
      <c r="P7" s="39">
        <v>99.91</v>
      </c>
      <c r="Q7" s="39">
        <v>2106</v>
      </c>
      <c r="R7" s="39">
        <v>164767</v>
      </c>
      <c r="S7" s="39">
        <v>22.78</v>
      </c>
      <c r="T7" s="39">
        <v>7232.97</v>
      </c>
      <c r="U7" s="39">
        <v>164927</v>
      </c>
      <c r="V7" s="39">
        <v>22.8</v>
      </c>
      <c r="W7" s="39">
        <v>7233.64</v>
      </c>
      <c r="X7" s="39">
        <v>108.54</v>
      </c>
      <c r="Y7" s="39">
        <v>107.84</v>
      </c>
      <c r="Z7" s="39">
        <v>106.35</v>
      </c>
      <c r="AA7" s="39">
        <v>104.75</v>
      </c>
      <c r="AB7" s="39">
        <v>98.33</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1410.57</v>
      </c>
      <c r="AU7" s="39">
        <v>1500.82</v>
      </c>
      <c r="AV7" s="39">
        <v>581.66</v>
      </c>
      <c r="AW7" s="39">
        <v>590.92999999999995</v>
      </c>
      <c r="AX7" s="39">
        <v>546.94000000000005</v>
      </c>
      <c r="AY7" s="39">
        <v>590.46</v>
      </c>
      <c r="AZ7" s="39">
        <v>628.34</v>
      </c>
      <c r="BA7" s="39">
        <v>289.8</v>
      </c>
      <c r="BB7" s="39">
        <v>299.44</v>
      </c>
      <c r="BC7" s="39">
        <v>311.99</v>
      </c>
      <c r="BD7" s="39">
        <v>262.87</v>
      </c>
      <c r="BE7" s="39">
        <v>132.47</v>
      </c>
      <c r="BF7" s="39">
        <v>135.30000000000001</v>
      </c>
      <c r="BG7" s="39">
        <v>127.6</v>
      </c>
      <c r="BH7" s="39">
        <v>118.15</v>
      </c>
      <c r="BI7" s="39">
        <v>107.85</v>
      </c>
      <c r="BJ7" s="39">
        <v>299.16000000000003</v>
      </c>
      <c r="BK7" s="39">
        <v>297.13</v>
      </c>
      <c r="BL7" s="39">
        <v>301.99</v>
      </c>
      <c r="BM7" s="39">
        <v>298.08999999999997</v>
      </c>
      <c r="BN7" s="39">
        <v>291.77999999999997</v>
      </c>
      <c r="BO7" s="39">
        <v>270.87</v>
      </c>
      <c r="BP7" s="39">
        <v>93.63</v>
      </c>
      <c r="BQ7" s="39">
        <v>93.61</v>
      </c>
      <c r="BR7" s="39">
        <v>101.89</v>
      </c>
      <c r="BS7" s="39">
        <v>100.53</v>
      </c>
      <c r="BT7" s="39">
        <v>93.39</v>
      </c>
      <c r="BU7" s="39">
        <v>99.91</v>
      </c>
      <c r="BV7" s="39">
        <v>99.89</v>
      </c>
      <c r="BW7" s="39">
        <v>107.05</v>
      </c>
      <c r="BX7" s="39">
        <v>106.4</v>
      </c>
      <c r="BY7" s="39">
        <v>107.61</v>
      </c>
      <c r="BZ7" s="39">
        <v>105.59</v>
      </c>
      <c r="CA7" s="39">
        <v>132.16</v>
      </c>
      <c r="CB7" s="39">
        <v>132.19999999999999</v>
      </c>
      <c r="CC7" s="39">
        <v>121.97</v>
      </c>
      <c r="CD7" s="39">
        <v>123.49</v>
      </c>
      <c r="CE7" s="39">
        <v>133.18</v>
      </c>
      <c r="CF7" s="39">
        <v>164.25</v>
      </c>
      <c r="CG7" s="39">
        <v>165.34</v>
      </c>
      <c r="CH7" s="39">
        <v>155.09</v>
      </c>
      <c r="CI7" s="39">
        <v>156.29</v>
      </c>
      <c r="CJ7" s="39">
        <v>155.69</v>
      </c>
      <c r="CK7" s="39">
        <v>163.27000000000001</v>
      </c>
      <c r="CL7" s="39">
        <v>76.400000000000006</v>
      </c>
      <c r="CM7" s="39">
        <v>75.64</v>
      </c>
      <c r="CN7" s="39">
        <v>75.14</v>
      </c>
      <c r="CO7" s="39">
        <v>73.14</v>
      </c>
      <c r="CP7" s="39">
        <v>74.790000000000006</v>
      </c>
      <c r="CQ7" s="39">
        <v>62.71</v>
      </c>
      <c r="CR7" s="39">
        <v>62.15</v>
      </c>
      <c r="CS7" s="39">
        <v>61.61</v>
      </c>
      <c r="CT7" s="39">
        <v>62.34</v>
      </c>
      <c r="CU7" s="39">
        <v>62.46</v>
      </c>
      <c r="CV7" s="39">
        <v>59.94</v>
      </c>
      <c r="CW7" s="39">
        <v>93.97</v>
      </c>
      <c r="CX7" s="39">
        <v>94.88</v>
      </c>
      <c r="CY7" s="39">
        <v>93.84</v>
      </c>
      <c r="CZ7" s="39">
        <v>93.8</v>
      </c>
      <c r="DA7" s="39">
        <v>94.07</v>
      </c>
      <c r="DB7" s="39">
        <v>90.54</v>
      </c>
      <c r="DC7" s="39">
        <v>90.64</v>
      </c>
      <c r="DD7" s="39">
        <v>90.23</v>
      </c>
      <c r="DE7" s="39">
        <v>90.15</v>
      </c>
      <c r="DF7" s="39">
        <v>90.62</v>
      </c>
      <c r="DG7" s="39">
        <v>90.22</v>
      </c>
      <c r="DH7" s="39">
        <v>46.84</v>
      </c>
      <c r="DI7" s="39">
        <v>48.04</v>
      </c>
      <c r="DJ7" s="39">
        <v>48.17</v>
      </c>
      <c r="DK7" s="39">
        <v>49.32</v>
      </c>
      <c r="DL7" s="39">
        <v>50.39</v>
      </c>
      <c r="DM7" s="39">
        <v>42.43</v>
      </c>
      <c r="DN7" s="39">
        <v>43.24</v>
      </c>
      <c r="DO7" s="39">
        <v>46.36</v>
      </c>
      <c r="DP7" s="39">
        <v>47.37</v>
      </c>
      <c r="DQ7" s="39">
        <v>48.01</v>
      </c>
      <c r="DR7" s="39">
        <v>47.91</v>
      </c>
      <c r="DS7" s="39">
        <v>1.32</v>
      </c>
      <c r="DT7" s="39">
        <v>1.31</v>
      </c>
      <c r="DU7" s="39">
        <v>1.31</v>
      </c>
      <c r="DV7" s="39">
        <v>6.18</v>
      </c>
      <c r="DW7" s="39">
        <v>6.69</v>
      </c>
      <c r="DX7" s="39">
        <v>11.07</v>
      </c>
      <c r="DY7" s="39">
        <v>12.21</v>
      </c>
      <c r="DZ7" s="39">
        <v>13.57</v>
      </c>
      <c r="EA7" s="39">
        <v>14.27</v>
      </c>
      <c r="EB7" s="39">
        <v>16.170000000000002</v>
      </c>
      <c r="EC7" s="39">
        <v>15</v>
      </c>
      <c r="ED7" s="39">
        <v>0.47</v>
      </c>
      <c r="EE7" s="39">
        <v>0.34</v>
      </c>
      <c r="EF7" s="39">
        <v>0.31</v>
      </c>
      <c r="EG7" s="39">
        <v>0.48</v>
      </c>
      <c r="EH7" s="39">
        <v>0.51</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お客様</cp:lastModifiedBy>
  <cp:lastPrinted>2018-02-20T08:31:29Z</cp:lastPrinted>
  <dcterms:created xsi:type="dcterms:W3CDTF">2017-12-25T01:25:03Z</dcterms:created>
  <dcterms:modified xsi:type="dcterms:W3CDTF">2018-02-20T08:31:34Z</dcterms:modified>
  <cp:category/>
</cp:coreProperties>
</file>