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51上下水道部\10上下水道経営課\★下水道経営担当★\調査・依頼関係\庁外\県市町村課\H29\180129経営比較分析表の分析等について\提出\"/>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L10" i="4"/>
  <c r="AD10" i="4"/>
  <c r="I10" i="4"/>
  <c r="B10" i="4"/>
  <c r="AL8" i="4"/>
  <c r="W8" i="4"/>
  <c r="P8" i="4"/>
  <c r="I8" i="4"/>
  <c r="B8" i="4"/>
  <c r="B6" i="4"/>
  <c r="C10" i="5" l="1"/>
  <c r="D10" i="5"/>
  <c r="E10" i="5"/>
  <c r="B10" i="5"/>
</calcChain>
</file>

<file path=xl/sharedStrings.xml><?xml version="1.0" encoding="utf-8"?>
<sst xmlns="http://schemas.openxmlformats.org/spreadsheetml/2006/main" count="303" uniqueCount="123">
  <si>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</si>
  <si>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</si>
  <si>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</si>
  <si>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</si>
  <si>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</si>
  <si>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</si>
  <si>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</si>
  <si>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</si>
  <si>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</si>
  <si>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</si>
  <si>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</si>
  <si>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</si>
  <si>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</si>
  <si>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</si>
  <si>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</si>
  <si>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</si>
  <si>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</si>
  <si>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</si>
  <si>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</si>
  <si>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</si>
  <si>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</si>
  <si>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</si>
  <si>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</si>
  <si>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</si>
  <si>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</si>
  <si>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</si>
  <si>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</si>
  <si>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</si>
  <si>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</si>
  <si>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</si>
  <si>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</si>
  <si>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</si>
  <si>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</si>
  <si>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</si>
  <si>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</si>
  <si>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</si>
  <si>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</si>
  <si>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</si>
  <si>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</si>
  <si>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</si>
  <si>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</si>
  <si>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</si>
  <si>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</si>
  <si>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</si>
  <si>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</si>
  <si>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</si>
  <si>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</si>
  <si>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</si>
  <si>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</si>
  <si>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</si>
  <si>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</si>
  <si>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</si>
  <si>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</si>
  <si>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</si>
  <si>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</si>
  <si>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</si>
  <si>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</si>
  <si>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</si>
  <si>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</si>
  <si>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</si>
  <si>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</si>
  <si>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</si>
  <si>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</si>
  <si>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</si>
  <si>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</si>
  <si>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</si>
  <si>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</si>
  <si>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</si>
  <si>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</si>
  <si>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</si>
  <si>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</si>
  <si>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</si>
  <si>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</si>
  <si>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</si>
  <si>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</si>
  <si>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</si>
  <si>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</si>
  <si>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</si>
  <si>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</si>
  <si>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</si>
  <si>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</si>
  <si>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</si>
  <si>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</si>
  <si>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</si>
  <si>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</si>
  <si>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</si>
  <si>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</si>
  <si>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</si>
  <si>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</si>
  <si>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</si>
  <si>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</si>
  <si>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</si>
  <si>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</si>
  <si>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</si>
  <si>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</si>
  <si>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</si>
  <si>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</si>
  <si>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</si>
  <si>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</si>
  <si>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</si>
  <si>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</si>
  <si>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</si>
  <si>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</si>
  <si>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</si>
  <si>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</si>
  <si>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</si>
  <si>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</si>
  <si>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</si>
  <si>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入間市</t>
  </si>
  <si>
    <t>法適用</t>
  </si>
  <si>
    <t>下水道事業</t>
  </si>
  <si>
    <t>公共下水道</t>
  </si>
  <si>
    <t>Ab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</si>
  <si>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</si>
  <si>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</si>
  <si>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</si>
  <si>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</si>
  <si>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</si>
  <si>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</si>
  <si>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
比率は107.00%あり、類似団体平均106.96%を上回っているが全国平均108.57%を下回っている。100%を超えていることから、財政的な健全性は高い。
③．流動比率 
比率は56.92％であり、類似団体平均72.74％及び全国平均59.95％をともに下回っている。1年以内に現金化できる資産で、1年以内に支払わなければならない負債を賄えていないことから、支払能力を高め、将来的には100％を目指す必要がある。
④．企業債残高対事業規模比率
比率は567.25％であり、類似団体平均596.44％及び全国平均728.30％をともに下回っており、比較分析では健全性は高い。
⑤．経費回収率
比率は86.15％であり、類似団体平均102.42％及び全国平均100.04％をともに下回っており、厳しい状況にある。今後、使用料収入の増加は見込みづらく、また、汚水処理原価の増加が見込まれることから、今後使用料改定を含めた検討が必要である。
⑥．汚水処理原価
汚水処理原価は118.30円／m3であり、類似団体平均116.20円／m3を上回っているが全国平均137.82円／m3を下回っている。今後、管渠等の更新事業を控えており、増加は避けられない。
⑧．水洗化率
水洗化率を上げることにより、下水道使用料の増加が見込まれる。</t>
    <rPh sb="36" eb="38">
      <t>ウワマワ</t>
    </rPh>
    <rPh sb="55" eb="57">
      <t>シタマワ</t>
    </rPh>
    <rPh sb="122" eb="123">
      <t>オヨ</t>
    </rPh>
    <rPh sb="260" eb="261">
      <t>オヨ</t>
    </rPh>
    <rPh sb="407" eb="409">
      <t>コンゴ</t>
    </rPh>
    <rPh sb="409" eb="411">
      <t>シヨウ</t>
    </rPh>
    <rPh sb="411" eb="412">
      <t>リョウ</t>
    </rPh>
    <rPh sb="412" eb="414">
      <t>カイテイ</t>
    </rPh>
    <rPh sb="415" eb="416">
      <t>フク</t>
    </rPh>
    <rPh sb="418" eb="420">
      <t>ケントウ</t>
    </rPh>
    <rPh sb="421" eb="423">
      <t>ヒツヨウ</t>
    </rPh>
    <rPh sb="507" eb="508">
      <t>カン</t>
    </rPh>
    <rPh sb="508" eb="509">
      <t>キョ</t>
    </rPh>
    <rPh sb="509" eb="510">
      <t>トウ</t>
    </rPh>
    <rPh sb="525" eb="526">
      <t>サ</t>
    </rPh>
    <phoneticPr fontId="4"/>
  </si>
  <si>
    <t>非設置</t>
    <rPh sb="0" eb="1">
      <t>ヒ</t>
    </rPh>
    <rPh sb="1" eb="3">
      <t>セッチ</t>
    </rPh>
    <phoneticPr fontId="4"/>
  </si>
  <si>
    <t>①．有形固定資産減価償却率
比率は6.61%であり、類似団体平均28.42%、全国平均37.36%と比較し、ともに極端に低くなっている。これは、地方公営企業法適用に移行してから、間もないためである。
③．管渠改善率
当市の下水道管渠は、埋設後40年を経過したものが約１割、埋設後30年を経過したものが約２割、残りの７割が30年未満のものである。
平成28年度の管渠改善率0.13%は、類似団体平均と同値であるが、全国平均0.27%と比較すると若干下回っている。
今後、法定耐用年数を経過する管渠が急激に増加することが予想されるため、管路施設管理計画を策定し、投資を計画的に行う必要がある。</t>
    <rPh sb="89" eb="90">
      <t>マ</t>
    </rPh>
    <rPh sb="199" eb="201">
      <t>ドウチ</t>
    </rPh>
    <phoneticPr fontId="4"/>
  </si>
  <si>
    <t>経営の健全性･効率性については、流動比率、経費回収率、汚水処理原価は、他と比較し特に下回っている。下水道施設が維持管理の時代をむかえ、今後、更新事業等投資による経費がかさみ、各比率の悪化が懸念される。経営状況を的確に把握し、比率の改善に向けた検討を継続的に行う必要がある。
今後、平成29年度から10年間を計画期間として策定した「入間市下水道事業中長期経営計画」に基づき、下水道サービスの水準を低下させることなく、安定的な事業経営に努めていく。</t>
    <rPh sb="118" eb="119">
      <t>ム</t>
    </rPh>
    <rPh sb="137" eb="139">
      <t>コンゴ</t>
    </rPh>
    <rPh sb="150" eb="152">
      <t>ネンカン</t>
    </rPh>
    <rPh sb="153" eb="155">
      <t>ケイカク</t>
    </rPh>
    <rPh sb="155" eb="157">
      <t>キカン</t>
    </rPh>
    <rPh sb="160" eb="162">
      <t>サクテイ</t>
    </rPh>
    <rPh sb="165" eb="168">
      <t>イルマシ</t>
    </rPh>
    <rPh sb="168" eb="171">
      <t>ゲスイドウ</t>
    </rPh>
    <rPh sb="171" eb="173">
      <t>ジギョウ</t>
    </rPh>
    <rPh sb="173" eb="176">
      <t>チュウチョウキ</t>
    </rPh>
    <rPh sb="176" eb="178">
      <t>ケイエイ</t>
    </rPh>
    <rPh sb="178" eb="180">
      <t>ケイカク</t>
    </rPh>
    <rPh sb="182" eb="183">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</si>
</sst>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0.1</c:v>
                </c:pt>
                <c:pt idx="4">
                  <c:v>0.13</c:v>
                </c:pt>
              </c:numCache>
            </c:numRef>
          </c:val>
        </c:ser>
        <c:dLbls>
          <c:showLegendKey val="0"/>
          <c:showVal val="0"/>
          <c:showCatName val="0"/>
          <c:showSerName val="0"/>
          <c:showPercent val="0"/>
          <c:showBubbleSize val="0"/>
        </c:dLbls>
        <c:gapWidth val="150"/>
        <c:axId val="758549504"/>
        <c:axId val="75855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0.11</c:v>
                </c:pt>
                <c:pt idx="4">
                  <c:v>0.13</c:v>
                </c:pt>
              </c:numCache>
            </c:numRef>
          </c:val>
          <c:smooth val="0"/>
        </c:ser>
        <c:dLbls>
          <c:showLegendKey val="0"/>
          <c:showVal val="0"/>
          <c:showCatName val="0"/>
          <c:showSerName val="0"/>
          <c:showPercent val="0"/>
          <c:showBubbleSize val="0"/>
        </c:dLbls>
        <c:marker val="1"/>
        <c:smooth val="0"/>
        <c:axId val="758549504"/>
        <c:axId val="758550288"/>
      </c:lineChart>
      <c:dateAx>
        <c:axId val="758549504"/>
        <c:scaling>
          <c:orientation val="minMax"/>
        </c:scaling>
        <c:delete val="1"/>
        <c:axPos val="b"/>
        <c:numFmt formatCode="ge" sourceLinked="1"/>
        <c:majorTickMark val="none"/>
        <c:minorTickMark val="none"/>
        <c:tickLblPos val="none"/>
        <c:crossAx val="758550288"/>
        <c:crosses val="autoZero"/>
        <c:auto val="1"/>
        <c:lblOffset val="100"/>
        <c:baseTimeUnit val="years"/>
      </c:dateAx>
      <c:valAx>
        <c:axId val="75855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5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8566752"/>
        <c:axId val="75857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72.239999999999995</c:v>
                </c:pt>
                <c:pt idx="4">
                  <c:v>69.23</c:v>
                </c:pt>
              </c:numCache>
            </c:numRef>
          </c:val>
          <c:smooth val="0"/>
        </c:ser>
        <c:dLbls>
          <c:showLegendKey val="0"/>
          <c:showVal val="0"/>
          <c:showCatName val="0"/>
          <c:showSerName val="0"/>
          <c:showPercent val="0"/>
          <c:showBubbleSize val="0"/>
        </c:dLbls>
        <c:marker val="1"/>
        <c:smooth val="0"/>
        <c:axId val="758566752"/>
        <c:axId val="758572240"/>
      </c:lineChart>
      <c:dateAx>
        <c:axId val="758566752"/>
        <c:scaling>
          <c:orientation val="minMax"/>
        </c:scaling>
        <c:delete val="1"/>
        <c:axPos val="b"/>
        <c:numFmt formatCode="ge" sourceLinked="1"/>
        <c:majorTickMark val="none"/>
        <c:minorTickMark val="none"/>
        <c:tickLblPos val="none"/>
        <c:crossAx val="758572240"/>
        <c:crosses val="autoZero"/>
        <c:auto val="1"/>
        <c:lblOffset val="100"/>
        <c:baseTimeUnit val="years"/>
      </c:dateAx>
      <c:valAx>
        <c:axId val="75857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5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96.74</c:v>
                </c:pt>
                <c:pt idx="4">
                  <c:v>96.92</c:v>
                </c:pt>
              </c:numCache>
            </c:numRef>
          </c:val>
        </c:ser>
        <c:dLbls>
          <c:showLegendKey val="0"/>
          <c:showVal val="0"/>
          <c:showCatName val="0"/>
          <c:showSerName val="0"/>
          <c:showPercent val="0"/>
          <c:showBubbleSize val="0"/>
        </c:dLbls>
        <c:gapWidth val="150"/>
        <c:axId val="758573416"/>
        <c:axId val="75857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96.84</c:v>
                </c:pt>
                <c:pt idx="4">
                  <c:v>96.84</c:v>
                </c:pt>
              </c:numCache>
            </c:numRef>
          </c:val>
          <c:smooth val="0"/>
        </c:ser>
        <c:dLbls>
          <c:showLegendKey val="0"/>
          <c:showVal val="0"/>
          <c:showCatName val="0"/>
          <c:showSerName val="0"/>
          <c:showPercent val="0"/>
          <c:showBubbleSize val="0"/>
        </c:dLbls>
        <c:marker val="1"/>
        <c:smooth val="0"/>
        <c:axId val="758573416"/>
        <c:axId val="758575376"/>
      </c:lineChart>
      <c:dateAx>
        <c:axId val="758573416"/>
        <c:scaling>
          <c:orientation val="minMax"/>
        </c:scaling>
        <c:delete val="1"/>
        <c:axPos val="b"/>
        <c:numFmt formatCode="ge" sourceLinked="1"/>
        <c:majorTickMark val="none"/>
        <c:minorTickMark val="none"/>
        <c:tickLblPos val="none"/>
        <c:crossAx val="758575376"/>
        <c:crosses val="autoZero"/>
        <c:auto val="1"/>
        <c:lblOffset val="100"/>
        <c:baseTimeUnit val="years"/>
      </c:dateAx>
      <c:valAx>
        <c:axId val="75857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57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105.47</c:v>
                </c:pt>
                <c:pt idx="4">
                  <c:v>107</c:v>
                </c:pt>
              </c:numCache>
            </c:numRef>
          </c:val>
        </c:ser>
        <c:dLbls>
          <c:showLegendKey val="0"/>
          <c:showVal val="0"/>
          <c:showCatName val="0"/>
          <c:showSerName val="0"/>
          <c:showPercent val="0"/>
          <c:showBubbleSize val="0"/>
        </c:dLbls>
        <c:gapWidth val="150"/>
        <c:axId val="758564400"/>
        <c:axId val="75855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105.91</c:v>
                </c:pt>
                <c:pt idx="4">
                  <c:v>106.96</c:v>
                </c:pt>
              </c:numCache>
            </c:numRef>
          </c:val>
          <c:smooth val="0"/>
        </c:ser>
        <c:dLbls>
          <c:showLegendKey val="0"/>
          <c:showVal val="0"/>
          <c:showCatName val="0"/>
          <c:showSerName val="0"/>
          <c:showPercent val="0"/>
          <c:showBubbleSize val="0"/>
        </c:dLbls>
        <c:marker val="1"/>
        <c:smooth val="0"/>
        <c:axId val="758564400"/>
        <c:axId val="758558520"/>
      </c:lineChart>
      <c:dateAx>
        <c:axId val="758564400"/>
        <c:scaling>
          <c:orientation val="minMax"/>
        </c:scaling>
        <c:delete val="1"/>
        <c:axPos val="b"/>
        <c:numFmt formatCode="ge" sourceLinked="1"/>
        <c:majorTickMark val="none"/>
        <c:minorTickMark val="none"/>
        <c:tickLblPos val="none"/>
        <c:crossAx val="758558520"/>
        <c:crosses val="autoZero"/>
        <c:auto val="1"/>
        <c:lblOffset val="100"/>
        <c:baseTimeUnit val="years"/>
      </c:dateAx>
      <c:valAx>
        <c:axId val="75855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56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3.24</c:v>
                </c:pt>
                <c:pt idx="4">
                  <c:v>6.61</c:v>
                </c:pt>
              </c:numCache>
            </c:numRef>
          </c:val>
        </c:ser>
        <c:dLbls>
          <c:showLegendKey val="0"/>
          <c:showVal val="0"/>
          <c:showCatName val="0"/>
          <c:showSerName val="0"/>
          <c:showPercent val="0"/>
          <c:showBubbleSize val="0"/>
        </c:dLbls>
        <c:gapWidth val="150"/>
        <c:axId val="758554992"/>
        <c:axId val="75856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22.87</c:v>
                </c:pt>
                <c:pt idx="4">
                  <c:v>28.42</c:v>
                </c:pt>
              </c:numCache>
            </c:numRef>
          </c:val>
          <c:smooth val="0"/>
        </c:ser>
        <c:dLbls>
          <c:showLegendKey val="0"/>
          <c:showVal val="0"/>
          <c:showCatName val="0"/>
          <c:showSerName val="0"/>
          <c:showPercent val="0"/>
          <c:showBubbleSize val="0"/>
        </c:dLbls>
        <c:marker val="1"/>
        <c:smooth val="0"/>
        <c:axId val="758554992"/>
        <c:axId val="758560872"/>
      </c:lineChart>
      <c:dateAx>
        <c:axId val="758554992"/>
        <c:scaling>
          <c:orientation val="minMax"/>
        </c:scaling>
        <c:delete val="1"/>
        <c:axPos val="b"/>
        <c:numFmt formatCode="ge" sourceLinked="1"/>
        <c:majorTickMark val="none"/>
        <c:minorTickMark val="none"/>
        <c:tickLblPos val="none"/>
        <c:crossAx val="758560872"/>
        <c:crosses val="autoZero"/>
        <c:auto val="1"/>
        <c:lblOffset val="100"/>
        <c:baseTimeUnit val="years"/>
      </c:dateAx>
      <c:valAx>
        <c:axId val="75856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55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758564792"/>
        <c:axId val="75856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c:v>
                </c:pt>
                <c:pt idx="4">
                  <c:v>3.01</c:v>
                </c:pt>
              </c:numCache>
            </c:numRef>
          </c:val>
          <c:smooth val="0"/>
        </c:ser>
        <c:dLbls>
          <c:showLegendKey val="0"/>
          <c:showVal val="0"/>
          <c:showCatName val="0"/>
          <c:showSerName val="0"/>
          <c:showPercent val="0"/>
          <c:showBubbleSize val="0"/>
        </c:dLbls>
        <c:marker val="1"/>
        <c:smooth val="0"/>
        <c:axId val="758564792"/>
        <c:axId val="758565968"/>
      </c:lineChart>
      <c:dateAx>
        <c:axId val="758564792"/>
        <c:scaling>
          <c:orientation val="minMax"/>
        </c:scaling>
        <c:delete val="1"/>
        <c:axPos val="b"/>
        <c:numFmt formatCode="ge" sourceLinked="1"/>
        <c:majorTickMark val="none"/>
        <c:minorTickMark val="none"/>
        <c:tickLblPos val="none"/>
        <c:crossAx val="758565968"/>
        <c:crosses val="autoZero"/>
        <c:auto val="1"/>
        <c:lblOffset val="100"/>
        <c:baseTimeUnit val="years"/>
      </c:dateAx>
      <c:valAx>
        <c:axId val="75856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56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758558128"/>
        <c:axId val="75855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758558128"/>
        <c:axId val="758554600"/>
      </c:lineChart>
      <c:dateAx>
        <c:axId val="758558128"/>
        <c:scaling>
          <c:orientation val="minMax"/>
        </c:scaling>
        <c:delete val="1"/>
        <c:axPos val="b"/>
        <c:numFmt formatCode="ge" sourceLinked="1"/>
        <c:majorTickMark val="none"/>
        <c:minorTickMark val="none"/>
        <c:tickLblPos val="none"/>
        <c:crossAx val="758554600"/>
        <c:crosses val="autoZero"/>
        <c:auto val="1"/>
        <c:lblOffset val="100"/>
        <c:baseTimeUnit val="years"/>
      </c:dateAx>
      <c:valAx>
        <c:axId val="75855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55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41.4</c:v>
                </c:pt>
                <c:pt idx="4">
                  <c:v>56.92</c:v>
                </c:pt>
              </c:numCache>
            </c:numRef>
          </c:val>
        </c:ser>
        <c:dLbls>
          <c:showLegendKey val="0"/>
          <c:showVal val="0"/>
          <c:showCatName val="0"/>
          <c:showSerName val="0"/>
          <c:showPercent val="0"/>
          <c:showBubbleSize val="0"/>
        </c:dLbls>
        <c:gapWidth val="150"/>
        <c:axId val="758555776"/>
        <c:axId val="75855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66.900000000000006</c:v>
                </c:pt>
                <c:pt idx="4">
                  <c:v>72.739999999999995</c:v>
                </c:pt>
              </c:numCache>
            </c:numRef>
          </c:val>
          <c:smooth val="0"/>
        </c:ser>
        <c:dLbls>
          <c:showLegendKey val="0"/>
          <c:showVal val="0"/>
          <c:showCatName val="0"/>
          <c:showSerName val="0"/>
          <c:showPercent val="0"/>
          <c:showBubbleSize val="0"/>
        </c:dLbls>
        <c:marker val="1"/>
        <c:smooth val="0"/>
        <c:axId val="758555776"/>
        <c:axId val="758556168"/>
      </c:lineChart>
      <c:dateAx>
        <c:axId val="758555776"/>
        <c:scaling>
          <c:orientation val="minMax"/>
        </c:scaling>
        <c:delete val="1"/>
        <c:axPos val="b"/>
        <c:numFmt formatCode="ge" sourceLinked="1"/>
        <c:majorTickMark val="none"/>
        <c:minorTickMark val="none"/>
        <c:tickLblPos val="none"/>
        <c:crossAx val="758556168"/>
        <c:crosses val="autoZero"/>
        <c:auto val="1"/>
        <c:lblOffset val="100"/>
        <c:baseTimeUnit val="years"/>
      </c:dateAx>
      <c:valAx>
        <c:axId val="75855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5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618.03</c:v>
                </c:pt>
                <c:pt idx="4">
                  <c:v>567.25</c:v>
                </c:pt>
              </c:numCache>
            </c:numRef>
          </c:val>
        </c:ser>
        <c:dLbls>
          <c:showLegendKey val="0"/>
          <c:showVal val="0"/>
          <c:showCatName val="0"/>
          <c:showSerName val="0"/>
          <c:showPercent val="0"/>
          <c:showBubbleSize val="0"/>
        </c:dLbls>
        <c:gapWidth val="150"/>
        <c:axId val="758556952"/>
        <c:axId val="75855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643.19000000000005</c:v>
                </c:pt>
                <c:pt idx="4">
                  <c:v>596.44000000000005</c:v>
                </c:pt>
              </c:numCache>
            </c:numRef>
          </c:val>
          <c:smooth val="0"/>
        </c:ser>
        <c:dLbls>
          <c:showLegendKey val="0"/>
          <c:showVal val="0"/>
          <c:showCatName val="0"/>
          <c:showSerName val="0"/>
          <c:showPercent val="0"/>
          <c:showBubbleSize val="0"/>
        </c:dLbls>
        <c:marker val="1"/>
        <c:smooth val="0"/>
        <c:axId val="758556952"/>
        <c:axId val="758557344"/>
      </c:lineChart>
      <c:dateAx>
        <c:axId val="758556952"/>
        <c:scaling>
          <c:orientation val="minMax"/>
        </c:scaling>
        <c:delete val="1"/>
        <c:axPos val="b"/>
        <c:numFmt formatCode="ge" sourceLinked="1"/>
        <c:majorTickMark val="none"/>
        <c:minorTickMark val="none"/>
        <c:tickLblPos val="none"/>
        <c:crossAx val="758557344"/>
        <c:crosses val="autoZero"/>
        <c:auto val="1"/>
        <c:lblOffset val="100"/>
        <c:baseTimeUnit val="years"/>
      </c:dateAx>
      <c:valAx>
        <c:axId val="75855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55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84.06</c:v>
                </c:pt>
                <c:pt idx="4">
                  <c:v>86.15</c:v>
                </c:pt>
              </c:numCache>
            </c:numRef>
          </c:val>
        </c:ser>
        <c:dLbls>
          <c:showLegendKey val="0"/>
          <c:showVal val="0"/>
          <c:showCatName val="0"/>
          <c:showSerName val="0"/>
          <c:showPercent val="0"/>
          <c:showBubbleSize val="0"/>
        </c:dLbls>
        <c:gapWidth val="150"/>
        <c:axId val="758559304"/>
        <c:axId val="75856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101.54</c:v>
                </c:pt>
                <c:pt idx="4">
                  <c:v>102.42</c:v>
                </c:pt>
              </c:numCache>
            </c:numRef>
          </c:val>
          <c:smooth val="0"/>
        </c:ser>
        <c:dLbls>
          <c:showLegendKey val="0"/>
          <c:showVal val="0"/>
          <c:showCatName val="0"/>
          <c:showSerName val="0"/>
          <c:showPercent val="0"/>
          <c:showBubbleSize val="0"/>
        </c:dLbls>
        <c:marker val="1"/>
        <c:smooth val="0"/>
        <c:axId val="758559304"/>
        <c:axId val="758560088"/>
      </c:lineChart>
      <c:dateAx>
        <c:axId val="758559304"/>
        <c:scaling>
          <c:orientation val="minMax"/>
        </c:scaling>
        <c:delete val="1"/>
        <c:axPos val="b"/>
        <c:numFmt formatCode="ge" sourceLinked="1"/>
        <c:majorTickMark val="none"/>
        <c:minorTickMark val="none"/>
        <c:tickLblPos val="none"/>
        <c:crossAx val="758560088"/>
        <c:crosses val="autoZero"/>
        <c:auto val="1"/>
        <c:lblOffset val="100"/>
        <c:baseTimeUnit val="years"/>
      </c:dateAx>
      <c:valAx>
        <c:axId val="75856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55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120.83</c:v>
                </c:pt>
                <c:pt idx="4">
                  <c:v>118.3</c:v>
                </c:pt>
              </c:numCache>
            </c:numRef>
          </c:val>
        </c:ser>
        <c:dLbls>
          <c:showLegendKey val="0"/>
          <c:showVal val="0"/>
          <c:showCatName val="0"/>
          <c:showSerName val="0"/>
          <c:showPercent val="0"/>
          <c:showBubbleSize val="0"/>
        </c:dLbls>
        <c:gapWidth val="150"/>
        <c:axId val="758562832"/>
        <c:axId val="75856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116.15</c:v>
                </c:pt>
                <c:pt idx="4">
                  <c:v>116.2</c:v>
                </c:pt>
              </c:numCache>
            </c:numRef>
          </c:val>
          <c:smooth val="0"/>
        </c:ser>
        <c:dLbls>
          <c:showLegendKey val="0"/>
          <c:showVal val="0"/>
          <c:showCatName val="0"/>
          <c:showSerName val="0"/>
          <c:showPercent val="0"/>
          <c:showBubbleSize val="0"/>
        </c:dLbls>
        <c:marker val="1"/>
        <c:smooth val="0"/>
        <c:axId val="758562832"/>
        <c:axId val="758563224"/>
      </c:lineChart>
      <c:dateAx>
        <c:axId val="758562832"/>
        <c:scaling>
          <c:orientation val="minMax"/>
        </c:scaling>
        <c:delete val="1"/>
        <c:axPos val="b"/>
        <c:numFmt formatCode="ge" sourceLinked="1"/>
        <c:majorTickMark val="none"/>
        <c:minorTickMark val="none"/>
        <c:tickLblPos val="none"/>
        <c:crossAx val="758563224"/>
        <c:crosses val="autoZero"/>
        <c:auto val="1"/>
        <c:lblOffset val="100"/>
        <c:baseTimeUnit val="years"/>
      </c:dateAx>
      <c:valAx>
        <c:axId val="75856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56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5" zoomScale="85" zoomScaleNormal="85"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埼玉県　入間市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Ab</v>
      </c>
      <c r="X8" s="73"/>
      <c r="Y8" s="73"/>
      <c r="Z8" s="73"/>
      <c r="AA8" s="73"/>
      <c r="AB8" s="73"/>
      <c r="AC8" s="73"/>
      <c r="AD8" s="74" t="s">
        <v>120</v>
      </c>
      <c r="AE8" s="74"/>
      <c r="AF8" s="74"/>
      <c r="AG8" s="74"/>
      <c r="AH8" s="74"/>
      <c r="AI8" s="74"/>
      <c r="AJ8" s="74"/>
      <c r="AK8" s="4"/>
      <c r="AL8" s="68">
        <f>データ!S6</f>
        <v>149124</v>
      </c>
      <c r="AM8" s="68"/>
      <c r="AN8" s="68"/>
      <c r="AO8" s="68"/>
      <c r="AP8" s="68"/>
      <c r="AQ8" s="68"/>
      <c r="AR8" s="68"/>
      <c r="AS8" s="68"/>
      <c r="AT8" s="67">
        <f>データ!T6</f>
        <v>44.69</v>
      </c>
      <c r="AU8" s="67"/>
      <c r="AV8" s="67"/>
      <c r="AW8" s="67"/>
      <c r="AX8" s="67"/>
      <c r="AY8" s="67"/>
      <c r="AZ8" s="67"/>
      <c r="BA8" s="67"/>
      <c r="BB8" s="67">
        <f>データ!U6</f>
        <v>3336.85</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75.87</v>
      </c>
      <c r="J10" s="67"/>
      <c r="K10" s="67"/>
      <c r="L10" s="67"/>
      <c r="M10" s="67"/>
      <c r="N10" s="67"/>
      <c r="O10" s="67"/>
      <c r="P10" s="67">
        <f>データ!P6</f>
        <v>88.38</v>
      </c>
      <c r="Q10" s="67"/>
      <c r="R10" s="67"/>
      <c r="S10" s="67"/>
      <c r="T10" s="67"/>
      <c r="U10" s="67"/>
      <c r="V10" s="67"/>
      <c r="W10" s="67">
        <f>データ!Q6</f>
        <v>88.41</v>
      </c>
      <c r="X10" s="67"/>
      <c r="Y10" s="67"/>
      <c r="Z10" s="67"/>
      <c r="AA10" s="67"/>
      <c r="AB10" s="67"/>
      <c r="AC10" s="67"/>
      <c r="AD10" s="68">
        <f>データ!R6</f>
        <v>1782</v>
      </c>
      <c r="AE10" s="68"/>
      <c r="AF10" s="68"/>
      <c r="AG10" s="68"/>
      <c r="AH10" s="68"/>
      <c r="AI10" s="68"/>
      <c r="AJ10" s="68"/>
      <c r="AK10" s="2"/>
      <c r="AL10" s="68">
        <f>データ!V6</f>
        <v>131454</v>
      </c>
      <c r="AM10" s="68"/>
      <c r="AN10" s="68"/>
      <c r="AO10" s="68"/>
      <c r="AP10" s="68"/>
      <c r="AQ10" s="68"/>
      <c r="AR10" s="68"/>
      <c r="AS10" s="68"/>
      <c r="AT10" s="67">
        <f>データ!W6</f>
        <v>15.69</v>
      </c>
      <c r="AU10" s="67"/>
      <c r="AV10" s="67"/>
      <c r="AW10" s="67"/>
      <c r="AX10" s="67"/>
      <c r="AY10" s="67"/>
      <c r="AZ10" s="67"/>
      <c r="BA10" s="67"/>
      <c r="BB10" s="67">
        <f>データ!X6</f>
        <v>8378.2000000000007</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112259</v>
      </c>
      <c r="D6" s="34">
        <f t="shared" si="3"/>
        <v>46</v>
      </c>
      <c r="E6" s="34">
        <f t="shared" si="3"/>
        <v>17</v>
      </c>
      <c r="F6" s="34">
        <f t="shared" si="3"/>
        <v>1</v>
      </c>
      <c r="G6" s="34">
        <f t="shared" si="3"/>
        <v>0</v>
      </c>
      <c r="H6" s="34" t="str">
        <f t="shared" si="3"/>
        <v>埼玉県　入間市</v>
      </c>
      <c r="I6" s="34" t="str">
        <f t="shared" si="3"/>
        <v>法適用</v>
      </c>
      <c r="J6" s="34" t="str">
        <f t="shared" si="3"/>
        <v>下水道事業</v>
      </c>
      <c r="K6" s="34" t="str">
        <f t="shared" si="3"/>
        <v>公共下水道</v>
      </c>
      <c r="L6" s="34" t="str">
        <f t="shared" si="3"/>
        <v>Ab</v>
      </c>
      <c r="M6" s="34">
        <f t="shared" si="3"/>
        <v>0</v>
      </c>
      <c r="N6" s="35" t="str">
        <f t="shared" si="3"/>
        <v>-</v>
      </c>
      <c r="O6" s="35">
        <f t="shared" si="3"/>
        <v>75.87</v>
      </c>
      <c r="P6" s="35">
        <f t="shared" si="3"/>
        <v>88.38</v>
      </c>
      <c r="Q6" s="35">
        <f t="shared" si="3"/>
        <v>88.41</v>
      </c>
      <c r="R6" s="35">
        <f t="shared" si="3"/>
        <v>1782</v>
      </c>
      <c r="S6" s="35">
        <f t="shared" si="3"/>
        <v>149124</v>
      </c>
      <c r="T6" s="35">
        <f t="shared" si="3"/>
        <v>44.69</v>
      </c>
      <c r="U6" s="35">
        <f t="shared" si="3"/>
        <v>3336.85</v>
      </c>
      <c r="V6" s="35">
        <f t="shared" si="3"/>
        <v>131454</v>
      </c>
      <c r="W6" s="35">
        <f t="shared" si="3"/>
        <v>15.69</v>
      </c>
      <c r="X6" s="35">
        <f t="shared" si="3"/>
        <v>8378.2000000000007</v>
      </c>
      <c r="Y6" s="36" t="str">
        <f>IF(Y7="",NA(),Y7)</f>
        <v>-</v>
      </c>
      <c r="Z6" s="36" t="str">
        <f t="shared" ref="Z6:AH6" si="4">IF(Z7="",NA(),Z7)</f>
        <v>-</v>
      </c>
      <c r="AA6" s="36" t="str">
        <f t="shared" si="4"/>
        <v>-</v>
      </c>
      <c r="AB6" s="36">
        <f t="shared" si="4"/>
        <v>105.47</v>
      </c>
      <c r="AC6" s="36">
        <f t="shared" si="4"/>
        <v>107</v>
      </c>
      <c r="AD6" s="36" t="str">
        <f t="shared" si="4"/>
        <v>-</v>
      </c>
      <c r="AE6" s="36" t="str">
        <f t="shared" si="4"/>
        <v>-</v>
      </c>
      <c r="AF6" s="36" t="str">
        <f t="shared" si="4"/>
        <v>-</v>
      </c>
      <c r="AG6" s="36">
        <f t="shared" si="4"/>
        <v>105.91</v>
      </c>
      <c r="AH6" s="36">
        <f t="shared" si="4"/>
        <v>106.96</v>
      </c>
      <c r="AI6" s="35" t="str">
        <f>IF(AI7="","",IF(AI7="-","【-】","【"&amp;SUBSTITUTE(TEXT(AI7,"#,##0.00"),"-","△")&amp;"】"))</f>
        <v>【108.57】</v>
      </c>
      <c r="AJ6" s="36" t="str">
        <f>IF(AJ7="",NA(),AJ7)</f>
        <v>-</v>
      </c>
      <c r="AK6" s="36" t="str">
        <f t="shared" ref="AK6:AS6" si="5">IF(AK7="",NA(),AK7)</f>
        <v>-</v>
      </c>
      <c r="AL6" s="36" t="str">
        <f t="shared" si="5"/>
        <v>-</v>
      </c>
      <c r="AM6" s="35">
        <f t="shared" si="5"/>
        <v>0</v>
      </c>
      <c r="AN6" s="35">
        <f t="shared" si="5"/>
        <v>0</v>
      </c>
      <c r="AO6" s="36" t="str">
        <f t="shared" si="5"/>
        <v>-</v>
      </c>
      <c r="AP6" s="36" t="str">
        <f t="shared" si="5"/>
        <v>-</v>
      </c>
      <c r="AQ6" s="36" t="str">
        <f t="shared" si="5"/>
        <v>-</v>
      </c>
      <c r="AR6" s="35">
        <f t="shared" si="5"/>
        <v>0</v>
      </c>
      <c r="AS6" s="35">
        <f t="shared" si="5"/>
        <v>0</v>
      </c>
      <c r="AT6" s="35" t="str">
        <f>IF(AT7="","",IF(AT7="-","【-】","【"&amp;SUBSTITUTE(TEXT(AT7,"#,##0.00"),"-","△")&amp;"】"))</f>
        <v>【4.38】</v>
      </c>
      <c r="AU6" s="36" t="str">
        <f>IF(AU7="",NA(),AU7)</f>
        <v>-</v>
      </c>
      <c r="AV6" s="36" t="str">
        <f t="shared" ref="AV6:BD6" si="6">IF(AV7="",NA(),AV7)</f>
        <v>-</v>
      </c>
      <c r="AW6" s="36" t="str">
        <f t="shared" si="6"/>
        <v>-</v>
      </c>
      <c r="AX6" s="36">
        <f t="shared" si="6"/>
        <v>41.4</v>
      </c>
      <c r="AY6" s="36">
        <f t="shared" si="6"/>
        <v>56.92</v>
      </c>
      <c r="AZ6" s="36" t="str">
        <f t="shared" si="6"/>
        <v>-</v>
      </c>
      <c r="BA6" s="36" t="str">
        <f t="shared" si="6"/>
        <v>-</v>
      </c>
      <c r="BB6" s="36" t="str">
        <f t="shared" si="6"/>
        <v>-</v>
      </c>
      <c r="BC6" s="36">
        <f t="shared" si="6"/>
        <v>66.900000000000006</v>
      </c>
      <c r="BD6" s="36">
        <f t="shared" si="6"/>
        <v>72.739999999999995</v>
      </c>
      <c r="BE6" s="35" t="str">
        <f>IF(BE7="","",IF(BE7="-","【-】","【"&amp;SUBSTITUTE(TEXT(BE7,"#,##0.00"),"-","△")&amp;"】"))</f>
        <v>【59.95】</v>
      </c>
      <c r="BF6" s="36" t="str">
        <f>IF(BF7="",NA(),BF7)</f>
        <v>-</v>
      </c>
      <c r="BG6" s="36" t="str">
        <f t="shared" ref="BG6:BO6" si="7">IF(BG7="",NA(),BG7)</f>
        <v>-</v>
      </c>
      <c r="BH6" s="36" t="str">
        <f t="shared" si="7"/>
        <v>-</v>
      </c>
      <c r="BI6" s="36">
        <f t="shared" si="7"/>
        <v>618.03</v>
      </c>
      <c r="BJ6" s="36">
        <f t="shared" si="7"/>
        <v>567.25</v>
      </c>
      <c r="BK6" s="36" t="str">
        <f t="shared" si="7"/>
        <v>-</v>
      </c>
      <c r="BL6" s="36" t="str">
        <f t="shared" si="7"/>
        <v>-</v>
      </c>
      <c r="BM6" s="36" t="str">
        <f t="shared" si="7"/>
        <v>-</v>
      </c>
      <c r="BN6" s="36">
        <f t="shared" si="7"/>
        <v>643.19000000000005</v>
      </c>
      <c r="BO6" s="36">
        <f t="shared" si="7"/>
        <v>596.44000000000005</v>
      </c>
      <c r="BP6" s="35" t="str">
        <f>IF(BP7="","",IF(BP7="-","【-】","【"&amp;SUBSTITUTE(TEXT(BP7,"#,##0.00"),"-","△")&amp;"】"))</f>
        <v>【728.30】</v>
      </c>
      <c r="BQ6" s="36" t="str">
        <f>IF(BQ7="",NA(),BQ7)</f>
        <v>-</v>
      </c>
      <c r="BR6" s="36" t="str">
        <f t="shared" ref="BR6:BZ6" si="8">IF(BR7="",NA(),BR7)</f>
        <v>-</v>
      </c>
      <c r="BS6" s="36" t="str">
        <f t="shared" si="8"/>
        <v>-</v>
      </c>
      <c r="BT6" s="36">
        <f t="shared" si="8"/>
        <v>84.06</v>
      </c>
      <c r="BU6" s="36">
        <f t="shared" si="8"/>
        <v>86.15</v>
      </c>
      <c r="BV6" s="36" t="str">
        <f t="shared" si="8"/>
        <v>-</v>
      </c>
      <c r="BW6" s="36" t="str">
        <f t="shared" si="8"/>
        <v>-</v>
      </c>
      <c r="BX6" s="36" t="str">
        <f t="shared" si="8"/>
        <v>-</v>
      </c>
      <c r="BY6" s="36">
        <f t="shared" si="8"/>
        <v>101.54</v>
      </c>
      <c r="BZ6" s="36">
        <f t="shared" si="8"/>
        <v>102.42</v>
      </c>
      <c r="CA6" s="35" t="str">
        <f>IF(CA7="","",IF(CA7="-","【-】","【"&amp;SUBSTITUTE(TEXT(CA7,"#,##0.00"),"-","△")&amp;"】"))</f>
        <v>【100.04】</v>
      </c>
      <c r="CB6" s="36" t="str">
        <f>IF(CB7="",NA(),CB7)</f>
        <v>-</v>
      </c>
      <c r="CC6" s="36" t="str">
        <f t="shared" ref="CC6:CK6" si="9">IF(CC7="",NA(),CC7)</f>
        <v>-</v>
      </c>
      <c r="CD6" s="36" t="str">
        <f t="shared" si="9"/>
        <v>-</v>
      </c>
      <c r="CE6" s="36">
        <f t="shared" si="9"/>
        <v>120.83</v>
      </c>
      <c r="CF6" s="36">
        <f t="shared" si="9"/>
        <v>118.3</v>
      </c>
      <c r="CG6" s="36" t="str">
        <f t="shared" si="9"/>
        <v>-</v>
      </c>
      <c r="CH6" s="36" t="str">
        <f t="shared" si="9"/>
        <v>-</v>
      </c>
      <c r="CI6" s="36" t="str">
        <f t="shared" si="9"/>
        <v>-</v>
      </c>
      <c r="CJ6" s="36">
        <f t="shared" si="9"/>
        <v>116.15</v>
      </c>
      <c r="CK6" s="36">
        <f t="shared" si="9"/>
        <v>116.2</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f t="shared" si="10"/>
        <v>72.239999999999995</v>
      </c>
      <c r="CV6" s="36">
        <f t="shared" si="10"/>
        <v>69.23</v>
      </c>
      <c r="CW6" s="35" t="str">
        <f>IF(CW7="","",IF(CW7="-","【-】","【"&amp;SUBSTITUTE(TEXT(CW7,"#,##0.00"),"-","△")&amp;"】"))</f>
        <v>【60.09】</v>
      </c>
      <c r="CX6" s="36" t="str">
        <f>IF(CX7="",NA(),CX7)</f>
        <v>-</v>
      </c>
      <c r="CY6" s="36" t="str">
        <f t="shared" ref="CY6:DG6" si="11">IF(CY7="",NA(),CY7)</f>
        <v>-</v>
      </c>
      <c r="CZ6" s="36" t="str">
        <f t="shared" si="11"/>
        <v>-</v>
      </c>
      <c r="DA6" s="36">
        <f t="shared" si="11"/>
        <v>96.74</v>
      </c>
      <c r="DB6" s="36">
        <f t="shared" si="11"/>
        <v>96.92</v>
      </c>
      <c r="DC6" s="36" t="str">
        <f t="shared" si="11"/>
        <v>-</v>
      </c>
      <c r="DD6" s="36" t="str">
        <f t="shared" si="11"/>
        <v>-</v>
      </c>
      <c r="DE6" s="36" t="str">
        <f t="shared" si="11"/>
        <v>-</v>
      </c>
      <c r="DF6" s="36">
        <f t="shared" si="11"/>
        <v>96.84</v>
      </c>
      <c r="DG6" s="36">
        <f t="shared" si="11"/>
        <v>96.84</v>
      </c>
      <c r="DH6" s="35" t="str">
        <f>IF(DH7="","",IF(DH7="-","【-】","【"&amp;SUBSTITUTE(TEXT(DH7,"#,##0.00"),"-","△")&amp;"】"))</f>
        <v>【94.90】</v>
      </c>
      <c r="DI6" s="36" t="str">
        <f>IF(DI7="",NA(),DI7)</f>
        <v>-</v>
      </c>
      <c r="DJ6" s="36" t="str">
        <f t="shared" ref="DJ6:DR6" si="12">IF(DJ7="",NA(),DJ7)</f>
        <v>-</v>
      </c>
      <c r="DK6" s="36" t="str">
        <f t="shared" si="12"/>
        <v>-</v>
      </c>
      <c r="DL6" s="36">
        <f t="shared" si="12"/>
        <v>3.24</v>
      </c>
      <c r="DM6" s="36">
        <f t="shared" si="12"/>
        <v>6.61</v>
      </c>
      <c r="DN6" s="36" t="str">
        <f t="shared" si="12"/>
        <v>-</v>
      </c>
      <c r="DO6" s="36" t="str">
        <f t="shared" si="12"/>
        <v>-</v>
      </c>
      <c r="DP6" s="36" t="str">
        <f t="shared" si="12"/>
        <v>-</v>
      </c>
      <c r="DQ6" s="36">
        <f t="shared" si="12"/>
        <v>22.87</v>
      </c>
      <c r="DR6" s="36">
        <f t="shared" si="12"/>
        <v>28.42</v>
      </c>
      <c r="DS6" s="35" t="str">
        <f>IF(DS7="","",IF(DS7="-","【-】","【"&amp;SUBSTITUTE(TEXT(DS7,"#,##0.00"),"-","△")&amp;"】"))</f>
        <v>【37.36】</v>
      </c>
      <c r="DT6" s="36" t="str">
        <f>IF(DT7="",NA(),DT7)</f>
        <v>-</v>
      </c>
      <c r="DU6" s="36" t="str">
        <f t="shared" ref="DU6:EC6" si="13">IF(DU7="",NA(),DU7)</f>
        <v>-</v>
      </c>
      <c r="DV6" s="36" t="str">
        <f t="shared" si="13"/>
        <v>-</v>
      </c>
      <c r="DW6" s="35">
        <f t="shared" si="13"/>
        <v>0</v>
      </c>
      <c r="DX6" s="35">
        <f t="shared" si="13"/>
        <v>0</v>
      </c>
      <c r="DY6" s="36" t="str">
        <f t="shared" si="13"/>
        <v>-</v>
      </c>
      <c r="DZ6" s="36" t="str">
        <f t="shared" si="13"/>
        <v>-</v>
      </c>
      <c r="EA6" s="36" t="str">
        <f t="shared" si="13"/>
        <v>-</v>
      </c>
      <c r="EB6" s="36">
        <f t="shared" si="13"/>
        <v>1.2</v>
      </c>
      <c r="EC6" s="36">
        <f t="shared" si="13"/>
        <v>3.01</v>
      </c>
      <c r="ED6" s="35" t="str">
        <f>IF(ED7="","",IF(ED7="-","【-】","【"&amp;SUBSTITUTE(TEXT(ED7,"#,##0.00"),"-","△")&amp;"】"))</f>
        <v>【4.96】</v>
      </c>
      <c r="EE6" s="36" t="str">
        <f>IF(EE7="",NA(),EE7)</f>
        <v>-</v>
      </c>
      <c r="EF6" s="36" t="str">
        <f t="shared" ref="EF6:EN6" si="14">IF(EF7="",NA(),EF7)</f>
        <v>-</v>
      </c>
      <c r="EG6" s="36" t="str">
        <f t="shared" si="14"/>
        <v>-</v>
      </c>
      <c r="EH6" s="36">
        <f t="shared" si="14"/>
        <v>0.1</v>
      </c>
      <c r="EI6" s="36">
        <f t="shared" si="14"/>
        <v>0.13</v>
      </c>
      <c r="EJ6" s="36" t="str">
        <f t="shared" si="14"/>
        <v>-</v>
      </c>
      <c r="EK6" s="36" t="str">
        <f t="shared" si="14"/>
        <v>-</v>
      </c>
      <c r="EL6" s="36" t="str">
        <f t="shared" si="14"/>
        <v>-</v>
      </c>
      <c r="EM6" s="36">
        <f t="shared" si="14"/>
        <v>0.11</v>
      </c>
      <c r="EN6" s="36">
        <f t="shared" si="14"/>
        <v>0.13</v>
      </c>
      <c r="EO6" s="35" t="str">
        <f>IF(EO7="","",IF(EO7="-","【-】","【"&amp;SUBSTITUTE(TEXT(EO7,"#,##0.00"),"-","△")&amp;"】"))</f>
        <v>【0.27】</v>
      </c>
    </row>
    <row r="7" spans="1:148" s="37" customFormat="1" x14ac:dyDescent="0.15">
      <c r="A7" s="29"/>
      <c r="B7" s="38">
        <v>2016</v>
      </c>
      <c r="C7" s="38">
        <v>112259</v>
      </c>
      <c r="D7" s="38">
        <v>46</v>
      </c>
      <c r="E7" s="38">
        <v>17</v>
      </c>
      <c r="F7" s="38">
        <v>1</v>
      </c>
      <c r="G7" s="38">
        <v>0</v>
      </c>
      <c r="H7" s="38" t="s">
        <v>108</v>
      </c>
      <c r="I7" s="38" t="s">
        <v>109</v>
      </c>
      <c r="J7" s="38" t="s">
        <v>110</v>
      </c>
      <c r="K7" s="38" t="s">
        <v>111</v>
      </c>
      <c r="L7" s="38" t="s">
        <v>112</v>
      </c>
      <c r="M7" s="38"/>
      <c r="N7" s="39" t="s">
        <v>113</v>
      </c>
      <c r="O7" s="39">
        <v>75.87</v>
      </c>
      <c r="P7" s="39">
        <v>88.38</v>
      </c>
      <c r="Q7" s="39">
        <v>88.41</v>
      </c>
      <c r="R7" s="39">
        <v>1782</v>
      </c>
      <c r="S7" s="39">
        <v>149124</v>
      </c>
      <c r="T7" s="39">
        <v>44.69</v>
      </c>
      <c r="U7" s="39">
        <v>3336.85</v>
      </c>
      <c r="V7" s="39">
        <v>131454</v>
      </c>
      <c r="W7" s="39">
        <v>15.69</v>
      </c>
      <c r="X7" s="39">
        <v>8378.2000000000007</v>
      </c>
      <c r="Y7" s="39" t="s">
        <v>113</v>
      </c>
      <c r="Z7" s="39" t="s">
        <v>113</v>
      </c>
      <c r="AA7" s="39" t="s">
        <v>113</v>
      </c>
      <c r="AB7" s="39">
        <v>105.47</v>
      </c>
      <c r="AC7" s="39">
        <v>107</v>
      </c>
      <c r="AD7" s="39" t="s">
        <v>113</v>
      </c>
      <c r="AE7" s="39" t="s">
        <v>113</v>
      </c>
      <c r="AF7" s="39" t="s">
        <v>113</v>
      </c>
      <c r="AG7" s="39">
        <v>105.91</v>
      </c>
      <c r="AH7" s="39">
        <v>106.96</v>
      </c>
      <c r="AI7" s="39">
        <v>108.57</v>
      </c>
      <c r="AJ7" s="39" t="s">
        <v>113</v>
      </c>
      <c r="AK7" s="39" t="s">
        <v>113</v>
      </c>
      <c r="AL7" s="39" t="s">
        <v>113</v>
      </c>
      <c r="AM7" s="39">
        <v>0</v>
      </c>
      <c r="AN7" s="39">
        <v>0</v>
      </c>
      <c r="AO7" s="39" t="s">
        <v>113</v>
      </c>
      <c r="AP7" s="39" t="s">
        <v>113</v>
      </c>
      <c r="AQ7" s="39" t="s">
        <v>113</v>
      </c>
      <c r="AR7" s="39">
        <v>0</v>
      </c>
      <c r="AS7" s="39">
        <v>0</v>
      </c>
      <c r="AT7" s="39">
        <v>4.38</v>
      </c>
      <c r="AU7" s="39" t="s">
        <v>113</v>
      </c>
      <c r="AV7" s="39" t="s">
        <v>113</v>
      </c>
      <c r="AW7" s="39" t="s">
        <v>113</v>
      </c>
      <c r="AX7" s="39">
        <v>41.4</v>
      </c>
      <c r="AY7" s="39">
        <v>56.92</v>
      </c>
      <c r="AZ7" s="39" t="s">
        <v>113</v>
      </c>
      <c r="BA7" s="39" t="s">
        <v>113</v>
      </c>
      <c r="BB7" s="39" t="s">
        <v>113</v>
      </c>
      <c r="BC7" s="39">
        <v>66.900000000000006</v>
      </c>
      <c r="BD7" s="39">
        <v>72.739999999999995</v>
      </c>
      <c r="BE7" s="39">
        <v>59.95</v>
      </c>
      <c r="BF7" s="39" t="s">
        <v>113</v>
      </c>
      <c r="BG7" s="39" t="s">
        <v>113</v>
      </c>
      <c r="BH7" s="39" t="s">
        <v>113</v>
      </c>
      <c r="BI7" s="39">
        <v>618.03</v>
      </c>
      <c r="BJ7" s="39">
        <v>567.25</v>
      </c>
      <c r="BK7" s="39" t="s">
        <v>113</v>
      </c>
      <c r="BL7" s="39" t="s">
        <v>113</v>
      </c>
      <c r="BM7" s="39" t="s">
        <v>113</v>
      </c>
      <c r="BN7" s="39">
        <v>643.19000000000005</v>
      </c>
      <c r="BO7" s="39">
        <v>596.44000000000005</v>
      </c>
      <c r="BP7" s="39">
        <v>728.3</v>
      </c>
      <c r="BQ7" s="39" t="s">
        <v>113</v>
      </c>
      <c r="BR7" s="39" t="s">
        <v>113</v>
      </c>
      <c r="BS7" s="39" t="s">
        <v>113</v>
      </c>
      <c r="BT7" s="39">
        <v>84.06</v>
      </c>
      <c r="BU7" s="39">
        <v>86.15</v>
      </c>
      <c r="BV7" s="39" t="s">
        <v>113</v>
      </c>
      <c r="BW7" s="39" t="s">
        <v>113</v>
      </c>
      <c r="BX7" s="39" t="s">
        <v>113</v>
      </c>
      <c r="BY7" s="39">
        <v>101.54</v>
      </c>
      <c r="BZ7" s="39">
        <v>102.42</v>
      </c>
      <c r="CA7" s="39">
        <v>100.04</v>
      </c>
      <c r="CB7" s="39" t="s">
        <v>113</v>
      </c>
      <c r="CC7" s="39" t="s">
        <v>113</v>
      </c>
      <c r="CD7" s="39" t="s">
        <v>113</v>
      </c>
      <c r="CE7" s="39">
        <v>120.83</v>
      </c>
      <c r="CF7" s="39">
        <v>118.3</v>
      </c>
      <c r="CG7" s="39" t="s">
        <v>113</v>
      </c>
      <c r="CH7" s="39" t="s">
        <v>113</v>
      </c>
      <c r="CI7" s="39" t="s">
        <v>113</v>
      </c>
      <c r="CJ7" s="39">
        <v>116.15</v>
      </c>
      <c r="CK7" s="39">
        <v>116.2</v>
      </c>
      <c r="CL7" s="39">
        <v>137.82</v>
      </c>
      <c r="CM7" s="39" t="s">
        <v>113</v>
      </c>
      <c r="CN7" s="39" t="s">
        <v>113</v>
      </c>
      <c r="CO7" s="39" t="s">
        <v>113</v>
      </c>
      <c r="CP7" s="39" t="s">
        <v>113</v>
      </c>
      <c r="CQ7" s="39" t="s">
        <v>113</v>
      </c>
      <c r="CR7" s="39" t="s">
        <v>113</v>
      </c>
      <c r="CS7" s="39" t="s">
        <v>113</v>
      </c>
      <c r="CT7" s="39" t="s">
        <v>113</v>
      </c>
      <c r="CU7" s="39">
        <v>72.239999999999995</v>
      </c>
      <c r="CV7" s="39">
        <v>69.23</v>
      </c>
      <c r="CW7" s="39">
        <v>60.09</v>
      </c>
      <c r="CX7" s="39" t="s">
        <v>113</v>
      </c>
      <c r="CY7" s="39" t="s">
        <v>113</v>
      </c>
      <c r="CZ7" s="39" t="s">
        <v>113</v>
      </c>
      <c r="DA7" s="39">
        <v>96.74</v>
      </c>
      <c r="DB7" s="39">
        <v>96.92</v>
      </c>
      <c r="DC7" s="39" t="s">
        <v>113</v>
      </c>
      <c r="DD7" s="39" t="s">
        <v>113</v>
      </c>
      <c r="DE7" s="39" t="s">
        <v>113</v>
      </c>
      <c r="DF7" s="39">
        <v>96.84</v>
      </c>
      <c r="DG7" s="39">
        <v>96.84</v>
      </c>
      <c r="DH7" s="39">
        <v>94.9</v>
      </c>
      <c r="DI7" s="39" t="s">
        <v>113</v>
      </c>
      <c r="DJ7" s="39" t="s">
        <v>113</v>
      </c>
      <c r="DK7" s="39" t="s">
        <v>113</v>
      </c>
      <c r="DL7" s="39">
        <v>3.24</v>
      </c>
      <c r="DM7" s="39">
        <v>6.61</v>
      </c>
      <c r="DN7" s="39" t="s">
        <v>113</v>
      </c>
      <c r="DO7" s="39" t="s">
        <v>113</v>
      </c>
      <c r="DP7" s="39" t="s">
        <v>113</v>
      </c>
      <c r="DQ7" s="39">
        <v>22.87</v>
      </c>
      <c r="DR7" s="39">
        <v>28.42</v>
      </c>
      <c r="DS7" s="39">
        <v>37.36</v>
      </c>
      <c r="DT7" s="39" t="s">
        <v>113</v>
      </c>
      <c r="DU7" s="39" t="s">
        <v>113</v>
      </c>
      <c r="DV7" s="39" t="s">
        <v>113</v>
      </c>
      <c r="DW7" s="39">
        <v>0</v>
      </c>
      <c r="DX7" s="39">
        <v>0</v>
      </c>
      <c r="DY7" s="39" t="s">
        <v>113</v>
      </c>
      <c r="DZ7" s="39" t="s">
        <v>113</v>
      </c>
      <c r="EA7" s="39" t="s">
        <v>113</v>
      </c>
      <c r="EB7" s="39">
        <v>1.2</v>
      </c>
      <c r="EC7" s="39">
        <v>3.01</v>
      </c>
      <c r="ED7" s="39">
        <v>4.96</v>
      </c>
      <c r="EE7" s="39" t="s">
        <v>113</v>
      </c>
      <c r="EF7" s="39" t="s">
        <v>113</v>
      </c>
      <c r="EG7" s="39" t="s">
        <v>113</v>
      </c>
      <c r="EH7" s="39">
        <v>0.1</v>
      </c>
      <c r="EI7" s="39">
        <v>0.13</v>
      </c>
      <c r="EJ7" s="39" t="s">
        <v>113</v>
      </c>
      <c r="EK7" s="39" t="s">
        <v>113</v>
      </c>
      <c r="EL7" s="39" t="s">
        <v>113</v>
      </c>
      <c r="EM7" s="39">
        <v>0.11</v>
      </c>
      <c r="EN7" s="39">
        <v>0.13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IRWS3159</cp:lastModifiedBy>
  <cp:lastPrinted>2018-02-07T04:35:06Z</cp:lastPrinted>
  <dcterms:created xsi:type="dcterms:W3CDTF">2017-12-25T01:50:27Z</dcterms:created>
  <dcterms:modified xsi:type="dcterms:W3CDTF">2018-02-07T04:39:49Z</dcterms:modified>
  <cp:category/>
</cp:coreProperties>
</file>