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<sst xmlns="http://schemas.openxmlformats.org/spreadsheetml/2006/main" count="232" uniqueCount="120">
  <si>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</si>
  <si>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</si>
  <si>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</si>
  <si>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</si>
  <si>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</si>
  <si>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</si>
  <si>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</si>
  <si>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</si>
  <si>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</si>
  <si>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</si>
  <si>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</si>
  <si>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</si>
  <si>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</si>
  <si>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</si>
  <si>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</si>
  <si>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</si>
  <si>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</si>
  <si>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</si>
  <si>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</si>
  <si>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</si>
  <si>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</si>
  <si>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</si>
  <si>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</si>
  <si>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</si>
  <si>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</si>
  <si>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</si>
  <si>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</si>
  <si>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</si>
  <si>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</si>
  <si>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</si>
  <si>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</si>
  <si>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</si>
  <si>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</si>
  <si>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</si>
  <si>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</si>
  <si>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</si>
  <si>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</si>
  <si>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</si>
  <si>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</si>
  <si>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</si>
  <si>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</si>
  <si>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</si>
  <si>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</si>
  <si>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</si>
  <si>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</si>
  <si>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</si>
  <si>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</si>
  <si>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</si>
  <si>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</si>
  <si>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</si>
  <si>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</si>
  <si>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</si>
  <si>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</si>
  <si>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</si>
  <si>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</si>
  <si>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</si>
  <si>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</si>
  <si>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</si>
  <si>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</si>
  <si>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</si>
  <si>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</si>
  <si>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</si>
  <si>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</si>
  <si>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</si>
  <si>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</si>
  <si>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</si>
  <si>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</si>
  <si>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</si>
  <si>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</si>
  <si>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</si>
  <si>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</si>
  <si>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</si>
  <si>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</si>
  <si>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</si>
  <si>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</si>
  <si>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</si>
  <si>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</si>
  <si>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</si>
  <si>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</si>
  <si>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</si>
  <si>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</si>
  <si>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</si>
  <si>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</si>
  <si>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</si>
  <si>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</si>
  <si>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</si>
  <si>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</si>
  <si>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</si>
  <si>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</si>
  <si>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</si>
  <si>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</si>
  <si>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</si>
  <si>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</si>
  <si>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</si>
  <si>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</si>
  <si>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</si>
  <si>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</si>
  <si>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</si>
  <si>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</si>
  <si>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</si>
  <si>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</si>
  <si>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</si>
  <si>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</si>
  <si>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</si>
  <si>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</si>
  <si>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深谷市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</si>
  <si>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</si>
  <si>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</si>
  <si>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</si>
  <si>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</si>
  <si>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</si>
  <si>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</si>
  <si>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</si>
  <si>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</si>
  <si>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</si>
  <si>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</si>
  <si>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</si>
  <si>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本市の水道事業は、平成28年度決算において２期連続の赤字となった。
　これは、収入面においては、給水人口の減少によって有収水量が減少し、給水収益が減少したことが主な要因である。
　費用面においては、平成18年度の合併を機に施設の統廃合を伴う大規模な施設更新や老朽管の更新を実施してきたことにより、減価償却費が増加したことが主な要因である。ただし、これらの事業については水道水の安定供給のために必要不可欠なものであるため、今後も計画的に実施していく予定である。
　なお、平成29年度に経営戦略を策定した。今後はこの計画の達成状況について毎年度進捗管理を行い、計画と実績の乖離が著しい場合には、その原因を分析し対策を講じ、経営健全化及び経営基盤の強化を図っていくものとする。</t>
    <rPh sb="1" eb="3">
      <t>ホンシ</t>
    </rPh>
    <rPh sb="4" eb="6">
      <t>スイドウ</t>
    </rPh>
    <rPh sb="6" eb="8">
      <t>ジギョウ</t>
    </rPh>
    <rPh sb="10" eb="12">
      <t>ヘイセイ</t>
    </rPh>
    <rPh sb="14" eb="16">
      <t>ネンド</t>
    </rPh>
    <rPh sb="16" eb="18">
      <t>ケッサン</t>
    </rPh>
    <rPh sb="23" eb="24">
      <t>キ</t>
    </rPh>
    <rPh sb="24" eb="26">
      <t>レンゾク</t>
    </rPh>
    <rPh sb="27" eb="29">
      <t>アカジ</t>
    </rPh>
    <rPh sb="40" eb="43">
      <t>シュウニュウメン</t>
    </rPh>
    <rPh sb="49" eb="51">
      <t>キュウスイ</t>
    </rPh>
    <rPh sb="51" eb="53">
      <t>ジンコウ</t>
    </rPh>
    <rPh sb="54" eb="56">
      <t>ゲンショウ</t>
    </rPh>
    <rPh sb="60" eb="64">
      <t>ユウシュウスイリョウ</t>
    </rPh>
    <rPh sb="65" eb="67">
      <t>ゲンショウ</t>
    </rPh>
    <rPh sb="69" eb="71">
      <t>キュウスイ</t>
    </rPh>
    <rPh sb="71" eb="73">
      <t>シュウエキ</t>
    </rPh>
    <rPh sb="74" eb="76">
      <t>ゲンショウ</t>
    </rPh>
    <rPh sb="81" eb="82">
      <t>オモ</t>
    </rPh>
    <rPh sb="83" eb="85">
      <t>ヨウイン</t>
    </rPh>
    <rPh sb="91" eb="94">
      <t>ヒヨウメン</t>
    </rPh>
    <rPh sb="100" eb="102">
      <t>ヘイセイ</t>
    </rPh>
    <rPh sb="104" eb="106">
      <t>ネンド</t>
    </rPh>
    <rPh sb="107" eb="109">
      <t>ガッペイ</t>
    </rPh>
    <rPh sb="110" eb="111">
      <t>キ</t>
    </rPh>
    <rPh sb="112" eb="114">
      <t>シセツ</t>
    </rPh>
    <rPh sb="115" eb="118">
      <t>トウハイゴウ</t>
    </rPh>
    <rPh sb="119" eb="120">
      <t>トモナ</t>
    </rPh>
    <rPh sb="121" eb="124">
      <t>ダイキボ</t>
    </rPh>
    <rPh sb="125" eb="127">
      <t>シセツ</t>
    </rPh>
    <rPh sb="127" eb="129">
      <t>コウシン</t>
    </rPh>
    <rPh sb="130" eb="132">
      <t>ロウキュウ</t>
    </rPh>
    <rPh sb="132" eb="133">
      <t>カン</t>
    </rPh>
    <rPh sb="134" eb="136">
      <t>コウシン</t>
    </rPh>
    <rPh sb="137" eb="139">
      <t>ジッシ</t>
    </rPh>
    <rPh sb="149" eb="151">
      <t>ゲンカ</t>
    </rPh>
    <rPh sb="151" eb="153">
      <t>ショウキャク</t>
    </rPh>
    <rPh sb="153" eb="154">
      <t>ヒ</t>
    </rPh>
    <rPh sb="155" eb="157">
      <t>ゾウカ</t>
    </rPh>
    <rPh sb="162" eb="163">
      <t>オモ</t>
    </rPh>
    <rPh sb="164" eb="166">
      <t>ヨウイン</t>
    </rPh>
    <rPh sb="178" eb="180">
      <t>ジギョウ</t>
    </rPh>
    <rPh sb="185" eb="188">
      <t>スイドウスイ</t>
    </rPh>
    <rPh sb="189" eb="191">
      <t>アンテイ</t>
    </rPh>
    <rPh sb="191" eb="193">
      <t>キョウキュウ</t>
    </rPh>
    <rPh sb="197" eb="199">
      <t>ヒツヨウ</t>
    </rPh>
    <rPh sb="199" eb="202">
      <t>フカケツ</t>
    </rPh>
    <rPh sb="211" eb="213">
      <t>コンゴ</t>
    </rPh>
    <rPh sb="214" eb="217">
      <t>ケイカクテキ</t>
    </rPh>
    <rPh sb="218" eb="220">
      <t>ジッシ</t>
    </rPh>
    <rPh sb="224" eb="226">
      <t>ヨテイ</t>
    </rPh>
    <rPh sb="260" eb="262">
      <t>タッセイ</t>
    </rPh>
    <rPh sb="262" eb="264">
      <t>ジョウキョウ</t>
    </rPh>
    <rPh sb="268" eb="271">
      <t>マイネンド</t>
    </rPh>
    <rPh sb="271" eb="273">
      <t>シンチョク</t>
    </rPh>
    <rPh sb="273" eb="275">
      <t>カンリ</t>
    </rPh>
    <rPh sb="276" eb="277">
      <t>オコナ</t>
    </rPh>
    <rPh sb="279" eb="281">
      <t>ケイカク</t>
    </rPh>
    <rPh sb="282" eb="284">
      <t>ジッセキ</t>
    </rPh>
    <rPh sb="285" eb="287">
      <t>カイリ</t>
    </rPh>
    <rPh sb="288" eb="289">
      <t>イチジル</t>
    </rPh>
    <rPh sb="291" eb="293">
      <t>バアイ</t>
    </rPh>
    <rPh sb="298" eb="300">
      <t>ゲンイン</t>
    </rPh>
    <rPh sb="301" eb="303">
      <t>ブンセキ</t>
    </rPh>
    <rPh sb="304" eb="306">
      <t>タイサク</t>
    </rPh>
    <rPh sb="307" eb="308">
      <t>コウ</t>
    </rPh>
    <rPh sb="310" eb="312">
      <t>ケイエイ</t>
    </rPh>
    <rPh sb="312" eb="315">
      <t>ケンゼンカ</t>
    </rPh>
    <rPh sb="315" eb="316">
      <t>オヨ</t>
    </rPh>
    <rPh sb="317" eb="319">
      <t>ケイエイ</t>
    </rPh>
    <rPh sb="319" eb="321">
      <t>キバン</t>
    </rPh>
    <rPh sb="322" eb="324">
      <t>キョウカ</t>
    </rPh>
    <rPh sb="325" eb="326">
      <t>ハカ</t>
    </rPh>
    <phoneticPr fontId="4"/>
  </si>
  <si>
    <r>
      <t>①経常収支比率：前年度に比べ0.66ポイント低下した。これは、給水人口の減少等によって給水収益が減少したことや浄水場拡張工事等を行ったことにより減価償却費が増加したことが主な要因である。
②累積欠損金比率：累積欠損金が生じている。ただし、平成29年度に料金改定を行ったため、平成29年度決算においては解消される見込みである。　
③流動比率：前年度に比べ33.35ポイント低下した。施設更新の財源として内部留保資金を活用してきたため、比率は低下傾向にある。ただし、比率が100％を超えているため、短期的な債務に対する支払能力は備えている。
④企業債残高対給水収益比率：前年度に比べ7.57ポイント上昇した。これは、</t>
    </r>
    <r>
      <rPr>
        <sz val="11"/>
        <rFont val="ＭＳ ゴシック"/>
        <family val="3"/>
        <charset val="128"/>
      </rPr>
      <t>当該指標の分子である企業債残高が増加したことや</t>
    </r>
    <r>
      <rPr>
        <sz val="11"/>
        <color theme="1"/>
        <rFont val="ＭＳ ゴシック"/>
        <family val="3"/>
        <charset val="128"/>
      </rPr>
      <t xml:space="preserve">分母である給水収益が減少したことが要因である。
⑤料金回収率　⑥給水原価：料金回収率は前年度に比べ1.18ポイント低下した。これは、減価償却費の増加により給水原価が前年度に比べ1.56円上昇したことが主な要因である。なお、平成29年度に料金改定を行ったため、平成29年度決算においては料金回収率は改善される見込みである。
⑦施設利用率：類似団体平均を上回っており、事業規模に見合った運用ができていると考える。
⑧有収率：前年度に比べ0.1ポイント上昇した。管路の更新を計画的に実施していることが要因である。
</t>
    </r>
    <rPh sb="38" eb="39">
      <t>トウ</t>
    </rPh>
    <rPh sb="55" eb="58">
      <t>ジョウスイジョウ</t>
    </rPh>
    <rPh sb="58" eb="60">
      <t>カクチョウ</t>
    </rPh>
    <rPh sb="60" eb="62">
      <t>コウジ</t>
    </rPh>
    <rPh sb="62" eb="63">
      <t>トウ</t>
    </rPh>
    <rPh sb="64" eb="65">
      <t>オコナ</t>
    </rPh>
    <rPh sb="103" eb="105">
      <t>ルイセキ</t>
    </rPh>
    <rPh sb="105" eb="108">
      <t>ケッソンキン</t>
    </rPh>
    <rPh sb="109" eb="110">
      <t>ショウ</t>
    </rPh>
    <rPh sb="119" eb="121">
      <t>ヘイセイ</t>
    </rPh>
    <rPh sb="123" eb="125">
      <t>ネンド</t>
    </rPh>
    <rPh sb="126" eb="128">
      <t>リョウキン</t>
    </rPh>
    <rPh sb="128" eb="130">
      <t>カイテイ</t>
    </rPh>
    <rPh sb="131" eb="132">
      <t>オコナ</t>
    </rPh>
    <rPh sb="137" eb="139">
      <t>ヘイセイ</t>
    </rPh>
    <rPh sb="141" eb="143">
      <t>ネンド</t>
    </rPh>
    <rPh sb="143" eb="145">
      <t>ケッサン</t>
    </rPh>
    <rPh sb="150" eb="152">
      <t>カイショウ</t>
    </rPh>
    <rPh sb="155" eb="157">
      <t>ミコ</t>
    </rPh>
    <rPh sb="170" eb="173">
      <t>ゼンネンド</t>
    </rPh>
    <rPh sb="174" eb="175">
      <t>クラ</t>
    </rPh>
    <rPh sb="190" eb="192">
      <t>シセツ</t>
    </rPh>
    <rPh sb="192" eb="194">
      <t>コウシン</t>
    </rPh>
    <rPh sb="195" eb="197">
      <t>ザイゲン</t>
    </rPh>
    <rPh sb="200" eb="202">
      <t>ナイブ</t>
    </rPh>
    <rPh sb="202" eb="204">
      <t>リュウホ</t>
    </rPh>
    <rPh sb="204" eb="206">
      <t>シキン</t>
    </rPh>
    <rPh sb="207" eb="209">
      <t>カツヨウ</t>
    </rPh>
    <rPh sb="216" eb="218">
      <t>ヒリツ</t>
    </rPh>
    <rPh sb="219" eb="221">
      <t>テイカ</t>
    </rPh>
    <rPh sb="221" eb="223">
      <t>ケイコウ</t>
    </rPh>
    <rPh sb="231" eb="233">
      <t>ヒリツ</t>
    </rPh>
    <rPh sb="239" eb="240">
      <t>コ</t>
    </rPh>
    <rPh sb="247" eb="250">
      <t>タンキテキ</t>
    </rPh>
    <rPh sb="251" eb="253">
      <t>サイム</t>
    </rPh>
    <rPh sb="254" eb="255">
      <t>タイ</t>
    </rPh>
    <rPh sb="257" eb="259">
      <t>シハラ</t>
    </rPh>
    <rPh sb="259" eb="261">
      <t>ノウリョク</t>
    </rPh>
    <rPh sb="262" eb="263">
      <t>ソナ</t>
    </rPh>
    <rPh sb="283" eb="286">
      <t>ゼンネンド</t>
    </rPh>
    <rPh sb="287" eb="288">
      <t>クラ</t>
    </rPh>
    <rPh sb="297" eb="299">
      <t>ジョウショウ</t>
    </rPh>
    <rPh sb="312" eb="313">
      <t>コ</t>
    </rPh>
    <rPh sb="330" eb="331">
      <t>ハハ</t>
    </rPh>
    <rPh sb="361" eb="363">
      <t>キュウスイ</t>
    </rPh>
    <rPh sb="363" eb="365">
      <t>ゲンカ</t>
    </rPh>
    <rPh sb="366" eb="368">
      <t>リョウキン</t>
    </rPh>
    <rPh sb="368" eb="370">
      <t>カイシュウ</t>
    </rPh>
    <rPh sb="370" eb="371">
      <t>リツ</t>
    </rPh>
    <rPh sb="372" eb="375">
      <t>ゼンネンド</t>
    </rPh>
    <rPh sb="376" eb="377">
      <t>クラ</t>
    </rPh>
    <rPh sb="411" eb="414">
      <t>ゼンネンド</t>
    </rPh>
    <rPh sb="415" eb="416">
      <t>クラ</t>
    </rPh>
    <rPh sb="421" eb="422">
      <t>エン</t>
    </rPh>
    <rPh sb="440" eb="442">
      <t>ヘイセイ</t>
    </rPh>
    <rPh sb="444" eb="446">
      <t>ネンド</t>
    </rPh>
    <rPh sb="447" eb="449">
      <t>リョウキン</t>
    </rPh>
    <rPh sb="449" eb="451">
      <t>カイテイ</t>
    </rPh>
    <rPh sb="452" eb="453">
      <t>オコナ</t>
    </rPh>
    <rPh sb="458" eb="460">
      <t>ヘイセイ</t>
    </rPh>
    <rPh sb="462" eb="464">
      <t>ネンド</t>
    </rPh>
    <rPh sb="464" eb="466">
      <t>ケッサン</t>
    </rPh>
    <rPh sb="471" eb="473">
      <t>リョウキン</t>
    </rPh>
    <rPh sb="473" eb="475">
      <t>カイシュウ</t>
    </rPh>
    <rPh sb="475" eb="476">
      <t>リツ</t>
    </rPh>
    <rPh sb="477" eb="479">
      <t>カイゼン</t>
    </rPh>
    <rPh sb="482" eb="484">
      <t>ミコ</t>
    </rPh>
    <rPh sb="491" eb="493">
      <t>シセツ</t>
    </rPh>
    <rPh sb="493" eb="496">
      <t>リヨウリツ</t>
    </rPh>
    <rPh sb="497" eb="499">
      <t>ルイジ</t>
    </rPh>
    <rPh sb="499" eb="501">
      <t>ダンタイ</t>
    </rPh>
    <rPh sb="501" eb="503">
      <t>ヘイキン</t>
    </rPh>
    <rPh sb="504" eb="506">
      <t>ウワマワ</t>
    </rPh>
    <rPh sb="511" eb="513">
      <t>ジギョウ</t>
    </rPh>
    <rPh sb="513" eb="515">
      <t>キボ</t>
    </rPh>
    <rPh sb="516" eb="518">
      <t>ミア</t>
    </rPh>
    <rPh sb="520" eb="522">
      <t>ウンヨウ</t>
    </rPh>
    <rPh sb="529" eb="530">
      <t>カンガ</t>
    </rPh>
    <rPh sb="539" eb="542">
      <t>ゼンネンド</t>
    </rPh>
    <rPh sb="543" eb="544">
      <t>クラ</t>
    </rPh>
    <rPh sb="552" eb="554">
      <t>ジョウショウ</t>
    </rPh>
    <rPh sb="557" eb="559">
      <t>カンロ</t>
    </rPh>
    <rPh sb="560" eb="562">
      <t>コウシン</t>
    </rPh>
    <rPh sb="576" eb="578">
      <t>ヨウイン</t>
    </rPh>
    <phoneticPr fontId="4"/>
  </si>
  <si>
    <t>①有形固定資産減価償却率
　平成27年度より上昇に転じたが、類似団体平均値及び全国平均値を下回っている。これは、老朽管や経年施設の更新を計画的に行っていることが要因である。
②管路経年化率
　年々上昇傾向にあるが、類似団体平均値及び全国平均値を下回っている。これは、老朽管の更新を計画的に行っていることが要因である。
③管路更新率
　昨年度に比べて0.44ポイント低下したが、類似団体平均値及び全国平均値は上回っている。これは、老朽管の更新を計画的に行っていることが要因である。</t>
    <rPh sb="22" eb="24">
      <t>ジョウショウ</t>
    </rPh>
    <rPh sb="37" eb="38">
      <t>オヨ</t>
    </rPh>
    <rPh sb="80" eb="82">
      <t>ヨウイン</t>
    </rPh>
    <rPh sb="98" eb="100">
      <t>ジョウショウ</t>
    </rPh>
    <rPh sb="100" eb="102">
      <t>ケイコウ</t>
    </rPh>
    <rPh sb="114" eb="115">
      <t>オヨ</t>
    </rPh>
    <rPh sb="116" eb="118">
      <t>ゼンコク</t>
    </rPh>
    <rPh sb="118" eb="120">
      <t>ヘイキン</t>
    </rPh>
    <rPh sb="120" eb="121">
      <t>チ</t>
    </rPh>
    <rPh sb="152" eb="154">
      <t>ヨウイン</t>
    </rPh>
    <rPh sb="182" eb="184">
      <t>テイカ</t>
    </rPh>
    <rPh sb="195" eb="196">
      <t>オヨ</t>
    </rPh>
    <rPh sb="197" eb="199">
      <t>ゼンコク</t>
    </rPh>
    <rPh sb="199" eb="201">
      <t>ヘイキン</t>
    </rPh>
    <rPh sb="201" eb="202">
      <t>チ</t>
    </rPh>
    <rPh sb="233" eb="235">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</si>
</sst>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1.33</c:v>
                </c:pt>
                <c:pt idx="1">
                  <c:v>1.19</c:v>
                </c:pt>
                <c:pt idx="2">
                  <c:v>1.0900000000000001</c:v>
                </c:pt>
                <c:pt idx="3">
                  <c:v>1.7</c:v>
                </c:pt>
                <c:pt idx="4">
                  <c:v>1.26</c:v>
                </c:pt>
              </c:numCache>
            </c:numRef>
          </c:val>
        </c:ser>
        <c:dLbls>
          <c:showLegendKey val="0"/>
          <c:showVal val="0"/>
          <c:showCatName val="0"/>
          <c:showSerName val="0"/>
          <c:showPercent val="0"/>
          <c:showBubbleSize val="0"/>
        </c:dLbls>
        <c:gapWidth val="150"/>
        <c:axId val="81516416"/>
        <c:axId val="1053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81516416"/>
        <c:axId val="105373696"/>
      </c:lineChart>
      <c:dateAx>
        <c:axId val="81516416"/>
        <c:scaling>
          <c:orientation val="minMax"/>
        </c:scaling>
        <c:delete val="1"/>
        <c:axPos val="b"/>
        <c:numFmt formatCode="ge" sourceLinked="1"/>
        <c:majorTickMark val="none"/>
        <c:minorTickMark val="none"/>
        <c:tickLblPos val="none"/>
        <c:crossAx val="105373696"/>
        <c:crosses val="autoZero"/>
        <c:auto val="1"/>
        <c:lblOffset val="100"/>
        <c:baseTimeUnit val="years"/>
      </c:dateAx>
      <c:valAx>
        <c:axId val="1053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71.400000000000006</c:v>
                </c:pt>
                <c:pt idx="1">
                  <c:v>71.59</c:v>
                </c:pt>
                <c:pt idx="2">
                  <c:v>76.25</c:v>
                </c:pt>
                <c:pt idx="3">
                  <c:v>76.48</c:v>
                </c:pt>
                <c:pt idx="4">
                  <c:v>75.77</c:v>
                </c:pt>
              </c:numCache>
            </c:numRef>
          </c:val>
        </c:ser>
        <c:dLbls>
          <c:showLegendKey val="0"/>
          <c:showVal val="0"/>
          <c:showCatName val="0"/>
          <c:showSerName val="0"/>
          <c:showPercent val="0"/>
          <c:showBubbleSize val="0"/>
        </c:dLbls>
        <c:gapWidth val="150"/>
        <c:axId val="113400064"/>
        <c:axId val="1134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13400064"/>
        <c:axId val="113410432"/>
      </c:lineChart>
      <c:dateAx>
        <c:axId val="113400064"/>
        <c:scaling>
          <c:orientation val="minMax"/>
        </c:scaling>
        <c:delete val="1"/>
        <c:axPos val="b"/>
        <c:numFmt formatCode="ge" sourceLinked="1"/>
        <c:majorTickMark val="none"/>
        <c:minorTickMark val="none"/>
        <c:tickLblPos val="none"/>
        <c:crossAx val="113410432"/>
        <c:crosses val="autoZero"/>
        <c:auto val="1"/>
        <c:lblOffset val="100"/>
        <c:baseTimeUnit val="years"/>
      </c:dateAx>
      <c:valAx>
        <c:axId val="1134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87.8</c:v>
                </c:pt>
                <c:pt idx="1">
                  <c:v>87.9</c:v>
                </c:pt>
                <c:pt idx="2">
                  <c:v>87.8</c:v>
                </c:pt>
                <c:pt idx="3">
                  <c:v>87.7</c:v>
                </c:pt>
                <c:pt idx="4">
                  <c:v>87.8</c:v>
                </c:pt>
              </c:numCache>
            </c:numRef>
          </c:val>
        </c:ser>
        <c:dLbls>
          <c:showLegendKey val="0"/>
          <c:showVal val="0"/>
          <c:showCatName val="0"/>
          <c:showSerName val="0"/>
          <c:showPercent val="0"/>
          <c:showBubbleSize val="0"/>
        </c:dLbls>
        <c:gapWidth val="150"/>
        <c:axId val="113436544"/>
        <c:axId val="1187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13436544"/>
        <c:axId val="118755328"/>
      </c:lineChart>
      <c:dateAx>
        <c:axId val="113436544"/>
        <c:scaling>
          <c:orientation val="minMax"/>
        </c:scaling>
        <c:delete val="1"/>
        <c:axPos val="b"/>
        <c:numFmt formatCode="ge" sourceLinked="1"/>
        <c:majorTickMark val="none"/>
        <c:minorTickMark val="none"/>
        <c:tickLblPos val="none"/>
        <c:crossAx val="118755328"/>
        <c:crosses val="autoZero"/>
        <c:auto val="1"/>
        <c:lblOffset val="100"/>
        <c:baseTimeUnit val="years"/>
      </c:dateAx>
      <c:valAx>
        <c:axId val="1187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113.61</c:v>
                </c:pt>
                <c:pt idx="1">
                  <c:v>112.96</c:v>
                </c:pt>
                <c:pt idx="2">
                  <c:v>101.41</c:v>
                </c:pt>
                <c:pt idx="3">
                  <c:v>95.49</c:v>
                </c:pt>
                <c:pt idx="4">
                  <c:v>94.83</c:v>
                </c:pt>
              </c:numCache>
            </c:numRef>
          </c:val>
        </c:ser>
        <c:dLbls>
          <c:showLegendKey val="0"/>
          <c:showVal val="0"/>
          <c:showCatName val="0"/>
          <c:showSerName val="0"/>
          <c:showPercent val="0"/>
          <c:showBubbleSize val="0"/>
        </c:dLbls>
        <c:gapWidth val="150"/>
        <c:axId val="105440768"/>
        <c:axId val="1054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105440768"/>
        <c:axId val="105442688"/>
      </c:lineChart>
      <c:dateAx>
        <c:axId val="105440768"/>
        <c:scaling>
          <c:orientation val="minMax"/>
        </c:scaling>
        <c:delete val="1"/>
        <c:axPos val="b"/>
        <c:numFmt formatCode="ge" sourceLinked="1"/>
        <c:majorTickMark val="none"/>
        <c:minorTickMark val="none"/>
        <c:tickLblPos val="none"/>
        <c:crossAx val="105442688"/>
        <c:crosses val="autoZero"/>
        <c:auto val="1"/>
        <c:lblOffset val="100"/>
        <c:baseTimeUnit val="years"/>
      </c:dateAx>
      <c:valAx>
        <c:axId val="10544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40.9</c:v>
                </c:pt>
                <c:pt idx="1">
                  <c:v>38.130000000000003</c:v>
                </c:pt>
                <c:pt idx="2">
                  <c:v>38.07</c:v>
                </c:pt>
                <c:pt idx="3">
                  <c:v>38.4</c:v>
                </c:pt>
                <c:pt idx="4">
                  <c:v>39.51</c:v>
                </c:pt>
              </c:numCache>
            </c:numRef>
          </c:val>
        </c:ser>
        <c:dLbls>
          <c:showLegendKey val="0"/>
          <c:showVal val="0"/>
          <c:showCatName val="0"/>
          <c:showSerName val="0"/>
          <c:showPercent val="0"/>
          <c:showBubbleSize val="0"/>
        </c:dLbls>
        <c:gapWidth val="150"/>
        <c:axId val="109466752"/>
        <c:axId val="1094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109466752"/>
        <c:axId val="109468672"/>
      </c:lineChart>
      <c:dateAx>
        <c:axId val="109466752"/>
        <c:scaling>
          <c:orientation val="minMax"/>
        </c:scaling>
        <c:delete val="1"/>
        <c:axPos val="b"/>
        <c:numFmt formatCode="ge" sourceLinked="1"/>
        <c:majorTickMark val="none"/>
        <c:minorTickMark val="none"/>
        <c:tickLblPos val="none"/>
        <c:crossAx val="109468672"/>
        <c:crosses val="autoZero"/>
        <c:auto val="1"/>
        <c:lblOffset val="100"/>
        <c:baseTimeUnit val="years"/>
      </c:dateAx>
      <c:valAx>
        <c:axId val="1094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6.77</c:v>
                </c:pt>
                <c:pt idx="1">
                  <c:v>6.84</c:v>
                </c:pt>
                <c:pt idx="2">
                  <c:v>7.07</c:v>
                </c:pt>
                <c:pt idx="3">
                  <c:v>7.43</c:v>
                </c:pt>
                <c:pt idx="4">
                  <c:v>7.63</c:v>
                </c:pt>
              </c:numCache>
            </c:numRef>
          </c:val>
        </c:ser>
        <c:dLbls>
          <c:showLegendKey val="0"/>
          <c:showVal val="0"/>
          <c:showCatName val="0"/>
          <c:showSerName val="0"/>
          <c:showPercent val="0"/>
          <c:showBubbleSize val="0"/>
        </c:dLbls>
        <c:gapWidth val="150"/>
        <c:axId val="113121920"/>
        <c:axId val="1131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113121920"/>
        <c:axId val="113124096"/>
      </c:lineChart>
      <c:dateAx>
        <c:axId val="113121920"/>
        <c:scaling>
          <c:orientation val="minMax"/>
        </c:scaling>
        <c:delete val="1"/>
        <c:axPos val="b"/>
        <c:numFmt formatCode="ge" sourceLinked="1"/>
        <c:majorTickMark val="none"/>
        <c:minorTickMark val="none"/>
        <c:tickLblPos val="none"/>
        <c:crossAx val="113124096"/>
        <c:crosses val="autoZero"/>
        <c:auto val="1"/>
        <c:lblOffset val="100"/>
        <c:baseTimeUnit val="years"/>
      </c:dateAx>
      <c:valAx>
        <c:axId val="1131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formatCode="#,##0.00;&quot;△&quot;#,##0.00;&quot;-&quot;">
                  <c:v>10.029999999999999</c:v>
                </c:pt>
              </c:numCache>
            </c:numRef>
          </c:val>
        </c:ser>
        <c:dLbls>
          <c:showLegendKey val="0"/>
          <c:showVal val="0"/>
          <c:showCatName val="0"/>
          <c:showSerName val="0"/>
          <c:showPercent val="0"/>
          <c:showBubbleSize val="0"/>
        </c:dLbls>
        <c:gapWidth val="150"/>
        <c:axId val="113134208"/>
        <c:axId val="1131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13134208"/>
        <c:axId val="113169152"/>
      </c:lineChart>
      <c:dateAx>
        <c:axId val="113134208"/>
        <c:scaling>
          <c:orientation val="minMax"/>
        </c:scaling>
        <c:delete val="1"/>
        <c:axPos val="b"/>
        <c:numFmt formatCode="ge" sourceLinked="1"/>
        <c:majorTickMark val="none"/>
        <c:minorTickMark val="none"/>
        <c:tickLblPos val="none"/>
        <c:crossAx val="113169152"/>
        <c:crosses val="autoZero"/>
        <c:auto val="1"/>
        <c:lblOffset val="100"/>
        <c:baseTimeUnit val="years"/>
      </c:dateAx>
      <c:valAx>
        <c:axId val="11316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4351.01</c:v>
                </c:pt>
                <c:pt idx="1">
                  <c:v>1206.8399999999999</c:v>
                </c:pt>
                <c:pt idx="2">
                  <c:v>322.76</c:v>
                </c:pt>
                <c:pt idx="3">
                  <c:v>327.5</c:v>
                </c:pt>
                <c:pt idx="4">
                  <c:v>294.14999999999998</c:v>
                </c:pt>
              </c:numCache>
            </c:numRef>
          </c:val>
        </c:ser>
        <c:dLbls>
          <c:showLegendKey val="0"/>
          <c:showVal val="0"/>
          <c:showCatName val="0"/>
          <c:showSerName val="0"/>
          <c:showPercent val="0"/>
          <c:showBubbleSize val="0"/>
        </c:dLbls>
        <c:gapWidth val="150"/>
        <c:axId val="113191168"/>
        <c:axId val="1131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13191168"/>
        <c:axId val="113197440"/>
      </c:lineChart>
      <c:dateAx>
        <c:axId val="113191168"/>
        <c:scaling>
          <c:orientation val="minMax"/>
        </c:scaling>
        <c:delete val="1"/>
        <c:axPos val="b"/>
        <c:numFmt formatCode="ge" sourceLinked="1"/>
        <c:majorTickMark val="none"/>
        <c:minorTickMark val="none"/>
        <c:tickLblPos val="none"/>
        <c:crossAx val="113197440"/>
        <c:crosses val="autoZero"/>
        <c:auto val="1"/>
        <c:lblOffset val="100"/>
        <c:baseTimeUnit val="years"/>
      </c:dateAx>
      <c:valAx>
        <c:axId val="11319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365.89</c:v>
                </c:pt>
                <c:pt idx="1">
                  <c:v>414.5</c:v>
                </c:pt>
                <c:pt idx="2">
                  <c:v>453.39</c:v>
                </c:pt>
                <c:pt idx="3">
                  <c:v>480.75</c:v>
                </c:pt>
                <c:pt idx="4">
                  <c:v>488.32</c:v>
                </c:pt>
              </c:numCache>
            </c:numRef>
          </c:val>
        </c:ser>
        <c:dLbls>
          <c:showLegendKey val="0"/>
          <c:showVal val="0"/>
          <c:showCatName val="0"/>
          <c:showSerName val="0"/>
          <c:showPercent val="0"/>
          <c:showBubbleSize val="0"/>
        </c:dLbls>
        <c:gapWidth val="150"/>
        <c:axId val="113219456"/>
        <c:axId val="1132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13219456"/>
        <c:axId val="113225728"/>
      </c:lineChart>
      <c:dateAx>
        <c:axId val="113219456"/>
        <c:scaling>
          <c:orientation val="minMax"/>
        </c:scaling>
        <c:delete val="1"/>
        <c:axPos val="b"/>
        <c:numFmt formatCode="ge" sourceLinked="1"/>
        <c:majorTickMark val="none"/>
        <c:minorTickMark val="none"/>
        <c:tickLblPos val="none"/>
        <c:crossAx val="113225728"/>
        <c:crosses val="autoZero"/>
        <c:auto val="1"/>
        <c:lblOffset val="100"/>
        <c:baseTimeUnit val="years"/>
      </c:dateAx>
      <c:valAx>
        <c:axId val="11322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2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103.87</c:v>
                </c:pt>
                <c:pt idx="1">
                  <c:v>103.72</c:v>
                </c:pt>
                <c:pt idx="2">
                  <c:v>93.46</c:v>
                </c:pt>
                <c:pt idx="3">
                  <c:v>88.09</c:v>
                </c:pt>
                <c:pt idx="4">
                  <c:v>86.91</c:v>
                </c:pt>
              </c:numCache>
            </c:numRef>
          </c:val>
        </c:ser>
        <c:dLbls>
          <c:showLegendKey val="0"/>
          <c:showVal val="0"/>
          <c:showCatName val="0"/>
          <c:showSerName val="0"/>
          <c:showPercent val="0"/>
          <c:showBubbleSize val="0"/>
        </c:dLbls>
        <c:gapWidth val="150"/>
        <c:axId val="113337856"/>
        <c:axId val="1133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13337856"/>
        <c:axId val="113339776"/>
      </c:lineChart>
      <c:dateAx>
        <c:axId val="113337856"/>
        <c:scaling>
          <c:orientation val="minMax"/>
        </c:scaling>
        <c:delete val="1"/>
        <c:axPos val="b"/>
        <c:numFmt formatCode="ge" sourceLinked="1"/>
        <c:majorTickMark val="none"/>
        <c:minorTickMark val="none"/>
        <c:tickLblPos val="none"/>
        <c:crossAx val="113339776"/>
        <c:crosses val="autoZero"/>
        <c:auto val="1"/>
        <c:lblOffset val="100"/>
        <c:baseTimeUnit val="years"/>
      </c:dateAx>
      <c:valAx>
        <c:axId val="1133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129.52000000000001</c:v>
                </c:pt>
                <c:pt idx="1">
                  <c:v>129.97</c:v>
                </c:pt>
                <c:pt idx="2">
                  <c:v>143.19</c:v>
                </c:pt>
                <c:pt idx="3">
                  <c:v>152.51</c:v>
                </c:pt>
                <c:pt idx="4">
                  <c:v>154.07</c:v>
                </c:pt>
              </c:numCache>
            </c:numRef>
          </c:val>
        </c:ser>
        <c:dLbls>
          <c:showLegendKey val="0"/>
          <c:showVal val="0"/>
          <c:showCatName val="0"/>
          <c:showSerName val="0"/>
          <c:showPercent val="0"/>
          <c:showBubbleSize val="0"/>
        </c:dLbls>
        <c:gapWidth val="150"/>
        <c:axId val="113355392"/>
        <c:axId val="1133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13355392"/>
        <c:axId val="113378048"/>
      </c:lineChart>
      <c:dateAx>
        <c:axId val="113355392"/>
        <c:scaling>
          <c:orientation val="minMax"/>
        </c:scaling>
        <c:delete val="1"/>
        <c:axPos val="b"/>
        <c:numFmt formatCode="ge" sourceLinked="1"/>
        <c:majorTickMark val="none"/>
        <c:minorTickMark val="none"/>
        <c:tickLblPos val="none"/>
        <c:crossAx val="113378048"/>
        <c:crosses val="autoZero"/>
        <c:auto val="1"/>
        <c:lblOffset val="100"/>
        <c:baseTimeUnit val="years"/>
      </c:dateAx>
      <c:valAx>
        <c:axId val="1133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 zoomScale="85" zoomScaleNormal="85" workbookViewId="0">
      <selection activeCell="CD70" sqref="CD7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深谷市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144696</v>
      </c>
      <c r="AM8" s="61"/>
      <c r="AN8" s="61"/>
      <c r="AO8" s="61"/>
      <c r="AP8" s="61"/>
      <c r="AQ8" s="61"/>
      <c r="AR8" s="61"/>
      <c r="AS8" s="61"/>
      <c r="AT8" s="51">
        <f>データ!$S$6</f>
        <v>138.37</v>
      </c>
      <c r="AU8" s="52"/>
      <c r="AV8" s="52"/>
      <c r="AW8" s="52"/>
      <c r="AX8" s="52"/>
      <c r="AY8" s="52"/>
      <c r="AZ8" s="52"/>
      <c r="BA8" s="52"/>
      <c r="BB8" s="53">
        <f>データ!$T$6</f>
        <v>1045.72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67.849999999999994</v>
      </c>
      <c r="J10" s="52"/>
      <c r="K10" s="52"/>
      <c r="L10" s="52"/>
      <c r="M10" s="52"/>
      <c r="N10" s="52"/>
      <c r="O10" s="64"/>
      <c r="P10" s="53">
        <f>データ!$P$6</f>
        <v>97.93</v>
      </c>
      <c r="Q10" s="53"/>
      <c r="R10" s="53"/>
      <c r="S10" s="53"/>
      <c r="T10" s="53"/>
      <c r="U10" s="53"/>
      <c r="V10" s="53"/>
      <c r="W10" s="61">
        <f>データ!$Q$6</f>
        <v>2332</v>
      </c>
      <c r="X10" s="61"/>
      <c r="Y10" s="61"/>
      <c r="Z10" s="61"/>
      <c r="AA10" s="61"/>
      <c r="AB10" s="61"/>
      <c r="AC10" s="61"/>
      <c r="AD10" s="2"/>
      <c r="AE10" s="2"/>
      <c r="AF10" s="2"/>
      <c r="AG10" s="2"/>
      <c r="AH10" s="5"/>
      <c r="AI10" s="5"/>
      <c r="AJ10" s="5"/>
      <c r="AK10" s="5"/>
      <c r="AL10" s="61">
        <f>データ!$U$6</f>
        <v>141431</v>
      </c>
      <c r="AM10" s="61"/>
      <c r="AN10" s="61"/>
      <c r="AO10" s="61"/>
      <c r="AP10" s="61"/>
      <c r="AQ10" s="61"/>
      <c r="AR10" s="61"/>
      <c r="AS10" s="61"/>
      <c r="AT10" s="51">
        <f>データ!$V$6</f>
        <v>139.52000000000001</v>
      </c>
      <c r="AU10" s="52"/>
      <c r="AV10" s="52"/>
      <c r="AW10" s="52"/>
      <c r="AX10" s="52"/>
      <c r="AY10" s="52"/>
      <c r="AZ10" s="52"/>
      <c r="BA10" s="52"/>
      <c r="BB10" s="53">
        <f>データ!$W$6</f>
        <v>1013.7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112186</v>
      </c>
      <c r="D6" s="34">
        <f t="shared" si="3"/>
        <v>46</v>
      </c>
      <c r="E6" s="34">
        <f t="shared" si="3"/>
        <v>1</v>
      </c>
      <c r="F6" s="34">
        <f t="shared" si="3"/>
        <v>0</v>
      </c>
      <c r="G6" s="34">
        <f t="shared" si="3"/>
        <v>1</v>
      </c>
      <c r="H6" s="34" t="str">
        <f t="shared" si="3"/>
        <v>埼玉県　深谷市</v>
      </c>
      <c r="I6" s="34" t="str">
        <f t="shared" si="3"/>
        <v>法適用</v>
      </c>
      <c r="J6" s="34" t="str">
        <f t="shared" si="3"/>
        <v>水道事業</v>
      </c>
      <c r="K6" s="34" t="str">
        <f t="shared" si="3"/>
        <v>末端給水事業</v>
      </c>
      <c r="L6" s="34" t="str">
        <f t="shared" si="3"/>
        <v>A3</v>
      </c>
      <c r="M6" s="34">
        <f t="shared" si="3"/>
        <v>0</v>
      </c>
      <c r="N6" s="35" t="str">
        <f t="shared" si="3"/>
        <v>-</v>
      </c>
      <c r="O6" s="35">
        <f t="shared" si="3"/>
        <v>67.849999999999994</v>
      </c>
      <c r="P6" s="35">
        <f t="shared" si="3"/>
        <v>97.93</v>
      </c>
      <c r="Q6" s="35">
        <f t="shared" si="3"/>
        <v>2332</v>
      </c>
      <c r="R6" s="35">
        <f t="shared" si="3"/>
        <v>144696</v>
      </c>
      <c r="S6" s="35">
        <f t="shared" si="3"/>
        <v>138.37</v>
      </c>
      <c r="T6" s="35">
        <f t="shared" si="3"/>
        <v>1045.72</v>
      </c>
      <c r="U6" s="35">
        <f t="shared" si="3"/>
        <v>141431</v>
      </c>
      <c r="V6" s="35">
        <f t="shared" si="3"/>
        <v>139.52000000000001</v>
      </c>
      <c r="W6" s="35">
        <f t="shared" si="3"/>
        <v>1013.7</v>
      </c>
      <c r="X6" s="36">
        <f>IF(X7="",NA(),X7)</f>
        <v>113.61</v>
      </c>
      <c r="Y6" s="36">
        <f t="shared" ref="Y6:AG6" si="4">IF(Y7="",NA(),Y7)</f>
        <v>112.96</v>
      </c>
      <c r="Z6" s="36">
        <f t="shared" si="4"/>
        <v>101.41</v>
      </c>
      <c r="AA6" s="36">
        <f t="shared" si="4"/>
        <v>95.49</v>
      </c>
      <c r="AB6" s="36">
        <f t="shared" si="4"/>
        <v>94.83</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6">
        <f t="shared" si="5"/>
        <v>10.029999999999999</v>
      </c>
      <c r="AN6" s="36">
        <f t="shared" si="5"/>
        <v>0.57999999999999996</v>
      </c>
      <c r="AO6" s="36">
        <f t="shared" si="5"/>
        <v>0.81</v>
      </c>
      <c r="AP6" s="35">
        <f t="shared" si="5"/>
        <v>0</v>
      </c>
      <c r="AQ6" s="36">
        <f t="shared" si="5"/>
        <v>0.03</v>
      </c>
      <c r="AR6" s="36">
        <f t="shared" si="5"/>
        <v>0.23</v>
      </c>
      <c r="AS6" s="35" t="str">
        <f>IF(AS7="","",IF(AS7="-","【-】","【"&amp;SUBSTITUTE(TEXT(AS7,"#,##0.00"),"-","△")&amp;"】"))</f>
        <v>【0.79】</v>
      </c>
      <c r="AT6" s="36">
        <f>IF(AT7="",NA(),AT7)</f>
        <v>4351.01</v>
      </c>
      <c r="AU6" s="36">
        <f t="shared" ref="AU6:BC6" si="6">IF(AU7="",NA(),AU7)</f>
        <v>1206.8399999999999</v>
      </c>
      <c r="AV6" s="36">
        <f t="shared" si="6"/>
        <v>322.76</v>
      </c>
      <c r="AW6" s="36">
        <f t="shared" si="6"/>
        <v>327.5</v>
      </c>
      <c r="AX6" s="36">
        <f t="shared" si="6"/>
        <v>294.14999999999998</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365.89</v>
      </c>
      <c r="BF6" s="36">
        <f t="shared" ref="BF6:BN6" si="7">IF(BF7="",NA(),BF7)</f>
        <v>414.5</v>
      </c>
      <c r="BG6" s="36">
        <f t="shared" si="7"/>
        <v>453.39</v>
      </c>
      <c r="BH6" s="36">
        <f t="shared" si="7"/>
        <v>480.75</v>
      </c>
      <c r="BI6" s="36">
        <f t="shared" si="7"/>
        <v>488.32</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103.87</v>
      </c>
      <c r="BQ6" s="36">
        <f t="shared" ref="BQ6:BY6" si="8">IF(BQ7="",NA(),BQ7)</f>
        <v>103.72</v>
      </c>
      <c r="BR6" s="36">
        <f t="shared" si="8"/>
        <v>93.46</v>
      </c>
      <c r="BS6" s="36">
        <f t="shared" si="8"/>
        <v>88.09</v>
      </c>
      <c r="BT6" s="36">
        <f t="shared" si="8"/>
        <v>86.91</v>
      </c>
      <c r="BU6" s="36">
        <f t="shared" si="8"/>
        <v>100.16</v>
      </c>
      <c r="BV6" s="36">
        <f t="shared" si="8"/>
        <v>100.07</v>
      </c>
      <c r="BW6" s="36">
        <f t="shared" si="8"/>
        <v>106.22</v>
      </c>
      <c r="BX6" s="36">
        <f t="shared" si="8"/>
        <v>106.69</v>
      </c>
      <c r="BY6" s="36">
        <f t="shared" si="8"/>
        <v>106.52</v>
      </c>
      <c r="BZ6" s="35" t="str">
        <f>IF(BZ7="","",IF(BZ7="-","【-】","【"&amp;SUBSTITUTE(TEXT(BZ7,"#,##0.00"),"-","△")&amp;"】"))</f>
        <v>【105.59】</v>
      </c>
      <c r="CA6" s="36">
        <f>IF(CA7="",NA(),CA7)</f>
        <v>129.52000000000001</v>
      </c>
      <c r="CB6" s="36">
        <f t="shared" ref="CB6:CJ6" si="9">IF(CB7="",NA(),CB7)</f>
        <v>129.97</v>
      </c>
      <c r="CC6" s="36">
        <f t="shared" si="9"/>
        <v>143.19</v>
      </c>
      <c r="CD6" s="36">
        <f t="shared" si="9"/>
        <v>152.51</v>
      </c>
      <c r="CE6" s="36">
        <f t="shared" si="9"/>
        <v>154.07</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71.400000000000006</v>
      </c>
      <c r="CM6" s="36">
        <f t="shared" ref="CM6:CU6" si="10">IF(CM7="",NA(),CM7)</f>
        <v>71.59</v>
      </c>
      <c r="CN6" s="36">
        <f t="shared" si="10"/>
        <v>76.25</v>
      </c>
      <c r="CO6" s="36">
        <f t="shared" si="10"/>
        <v>76.48</v>
      </c>
      <c r="CP6" s="36">
        <f t="shared" si="10"/>
        <v>75.77</v>
      </c>
      <c r="CQ6" s="36">
        <f t="shared" si="10"/>
        <v>62.5</v>
      </c>
      <c r="CR6" s="36">
        <f t="shared" si="10"/>
        <v>62.45</v>
      </c>
      <c r="CS6" s="36">
        <f t="shared" si="10"/>
        <v>62.12</v>
      </c>
      <c r="CT6" s="36">
        <f t="shared" si="10"/>
        <v>62.26</v>
      </c>
      <c r="CU6" s="36">
        <f t="shared" si="10"/>
        <v>62.1</v>
      </c>
      <c r="CV6" s="35" t="str">
        <f>IF(CV7="","",IF(CV7="-","【-】","【"&amp;SUBSTITUTE(TEXT(CV7,"#,##0.00"),"-","△")&amp;"】"))</f>
        <v>【59.94】</v>
      </c>
      <c r="CW6" s="36">
        <f>IF(CW7="",NA(),CW7)</f>
        <v>87.8</v>
      </c>
      <c r="CX6" s="36">
        <f t="shared" ref="CX6:DF6" si="11">IF(CX7="",NA(),CX7)</f>
        <v>87.9</v>
      </c>
      <c r="CY6" s="36">
        <f t="shared" si="11"/>
        <v>87.8</v>
      </c>
      <c r="CZ6" s="36">
        <f t="shared" si="11"/>
        <v>87.7</v>
      </c>
      <c r="DA6" s="36">
        <f t="shared" si="11"/>
        <v>87.8</v>
      </c>
      <c r="DB6" s="36">
        <f t="shared" si="11"/>
        <v>89.62</v>
      </c>
      <c r="DC6" s="36">
        <f t="shared" si="11"/>
        <v>89.76</v>
      </c>
      <c r="DD6" s="36">
        <f t="shared" si="11"/>
        <v>89.45</v>
      </c>
      <c r="DE6" s="36">
        <f t="shared" si="11"/>
        <v>89.5</v>
      </c>
      <c r="DF6" s="36">
        <f t="shared" si="11"/>
        <v>89.52</v>
      </c>
      <c r="DG6" s="35" t="str">
        <f>IF(DG7="","",IF(DG7="-","【-】","【"&amp;SUBSTITUTE(TEXT(DG7,"#,##0.00"),"-","△")&amp;"】"))</f>
        <v>【90.22】</v>
      </c>
      <c r="DH6" s="36">
        <f>IF(DH7="",NA(),DH7)</f>
        <v>40.9</v>
      </c>
      <c r="DI6" s="36">
        <f t="shared" ref="DI6:DQ6" si="12">IF(DI7="",NA(),DI7)</f>
        <v>38.130000000000003</v>
      </c>
      <c r="DJ6" s="36">
        <f t="shared" si="12"/>
        <v>38.07</v>
      </c>
      <c r="DK6" s="36">
        <f t="shared" si="12"/>
        <v>38.4</v>
      </c>
      <c r="DL6" s="36">
        <f t="shared" si="12"/>
        <v>39.51</v>
      </c>
      <c r="DM6" s="36">
        <f t="shared" si="12"/>
        <v>40.21</v>
      </c>
      <c r="DN6" s="36">
        <f t="shared" si="12"/>
        <v>41.12</v>
      </c>
      <c r="DO6" s="36">
        <f t="shared" si="12"/>
        <v>44.91</v>
      </c>
      <c r="DP6" s="36">
        <f t="shared" si="12"/>
        <v>45.89</v>
      </c>
      <c r="DQ6" s="36">
        <f t="shared" si="12"/>
        <v>46.58</v>
      </c>
      <c r="DR6" s="35" t="str">
        <f>IF(DR7="","",IF(DR7="-","【-】","【"&amp;SUBSTITUTE(TEXT(DR7,"#,##0.00"),"-","△")&amp;"】"))</f>
        <v>【47.91】</v>
      </c>
      <c r="DS6" s="36">
        <f>IF(DS7="",NA(),DS7)</f>
        <v>6.77</v>
      </c>
      <c r="DT6" s="36">
        <f t="shared" ref="DT6:EB6" si="13">IF(DT7="",NA(),DT7)</f>
        <v>6.84</v>
      </c>
      <c r="DU6" s="36">
        <f t="shared" si="13"/>
        <v>7.07</v>
      </c>
      <c r="DV6" s="36">
        <f t="shared" si="13"/>
        <v>7.43</v>
      </c>
      <c r="DW6" s="36">
        <f t="shared" si="13"/>
        <v>7.63</v>
      </c>
      <c r="DX6" s="36">
        <f t="shared" si="13"/>
        <v>10.19</v>
      </c>
      <c r="DY6" s="36">
        <f t="shared" si="13"/>
        <v>10.9</v>
      </c>
      <c r="DZ6" s="36">
        <f t="shared" si="13"/>
        <v>12.03</v>
      </c>
      <c r="EA6" s="36">
        <f t="shared" si="13"/>
        <v>13.14</v>
      </c>
      <c r="EB6" s="36">
        <f t="shared" si="13"/>
        <v>14.45</v>
      </c>
      <c r="EC6" s="35" t="str">
        <f>IF(EC7="","",IF(EC7="-","【-】","【"&amp;SUBSTITUTE(TEXT(EC7,"#,##0.00"),"-","△")&amp;"】"))</f>
        <v>【15.00】</v>
      </c>
      <c r="ED6" s="36">
        <f>IF(ED7="",NA(),ED7)</f>
        <v>1.33</v>
      </c>
      <c r="EE6" s="36">
        <f t="shared" ref="EE6:EM6" si="14">IF(EE7="",NA(),EE7)</f>
        <v>1.19</v>
      </c>
      <c r="EF6" s="36">
        <f t="shared" si="14"/>
        <v>1.0900000000000001</v>
      </c>
      <c r="EG6" s="36">
        <f t="shared" si="14"/>
        <v>1.7</v>
      </c>
      <c r="EH6" s="36">
        <f t="shared" si="14"/>
        <v>1.26</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112186</v>
      </c>
      <c r="D7" s="38">
        <v>46</v>
      </c>
      <c r="E7" s="38">
        <v>1</v>
      </c>
      <c r="F7" s="38">
        <v>0</v>
      </c>
      <c r="G7" s="38">
        <v>1</v>
      </c>
      <c r="H7" s="38" t="s">
        <v>105</v>
      </c>
      <c r="I7" s="38" t="s">
        <v>106</v>
      </c>
      <c r="J7" s="38" t="s">
        <v>107</v>
      </c>
      <c r="K7" s="38" t="s">
        <v>108</v>
      </c>
      <c r="L7" s="38" t="s">
        <v>109</v>
      </c>
      <c r="M7" s="38"/>
      <c r="N7" s="39" t="s">
        <v>110</v>
      </c>
      <c r="O7" s="39">
        <v>67.849999999999994</v>
      </c>
      <c r="P7" s="39">
        <v>97.93</v>
      </c>
      <c r="Q7" s="39">
        <v>2332</v>
      </c>
      <c r="R7" s="39">
        <v>144696</v>
      </c>
      <c r="S7" s="39">
        <v>138.37</v>
      </c>
      <c r="T7" s="39">
        <v>1045.72</v>
      </c>
      <c r="U7" s="39">
        <v>141431</v>
      </c>
      <c r="V7" s="39">
        <v>139.52000000000001</v>
      </c>
      <c r="W7" s="39">
        <v>1013.7</v>
      </c>
      <c r="X7" s="39">
        <v>113.61</v>
      </c>
      <c r="Y7" s="39">
        <v>112.96</v>
      </c>
      <c r="Z7" s="39">
        <v>101.41</v>
      </c>
      <c r="AA7" s="39">
        <v>95.49</v>
      </c>
      <c r="AB7" s="39">
        <v>94.83</v>
      </c>
      <c r="AC7" s="39">
        <v>107.91</v>
      </c>
      <c r="AD7" s="39">
        <v>108.44</v>
      </c>
      <c r="AE7" s="39">
        <v>113.11</v>
      </c>
      <c r="AF7" s="39">
        <v>114</v>
      </c>
      <c r="AG7" s="39">
        <v>114</v>
      </c>
      <c r="AH7" s="39">
        <v>114.35</v>
      </c>
      <c r="AI7" s="39">
        <v>0</v>
      </c>
      <c r="AJ7" s="39">
        <v>0</v>
      </c>
      <c r="AK7" s="39">
        <v>0</v>
      </c>
      <c r="AL7" s="39">
        <v>0</v>
      </c>
      <c r="AM7" s="39">
        <v>10.029999999999999</v>
      </c>
      <c r="AN7" s="39">
        <v>0.57999999999999996</v>
      </c>
      <c r="AO7" s="39">
        <v>0.81</v>
      </c>
      <c r="AP7" s="39">
        <v>0</v>
      </c>
      <c r="AQ7" s="39">
        <v>0.03</v>
      </c>
      <c r="AR7" s="39">
        <v>0.23</v>
      </c>
      <c r="AS7" s="39">
        <v>0.79</v>
      </c>
      <c r="AT7" s="39">
        <v>4351.01</v>
      </c>
      <c r="AU7" s="39">
        <v>1206.8399999999999</v>
      </c>
      <c r="AV7" s="39">
        <v>322.76</v>
      </c>
      <c r="AW7" s="39">
        <v>327.5</v>
      </c>
      <c r="AX7" s="39">
        <v>294.14999999999998</v>
      </c>
      <c r="AY7" s="39">
        <v>633.30999999999995</v>
      </c>
      <c r="AZ7" s="39">
        <v>648.09</v>
      </c>
      <c r="BA7" s="39">
        <v>344.19</v>
      </c>
      <c r="BB7" s="39">
        <v>352.05</v>
      </c>
      <c r="BC7" s="39">
        <v>349.04</v>
      </c>
      <c r="BD7" s="39">
        <v>262.87</v>
      </c>
      <c r="BE7" s="39">
        <v>365.89</v>
      </c>
      <c r="BF7" s="39">
        <v>414.5</v>
      </c>
      <c r="BG7" s="39">
        <v>453.39</v>
      </c>
      <c r="BH7" s="39">
        <v>480.75</v>
      </c>
      <c r="BI7" s="39">
        <v>488.32</v>
      </c>
      <c r="BJ7" s="39">
        <v>257.41000000000003</v>
      </c>
      <c r="BK7" s="39">
        <v>253.86</v>
      </c>
      <c r="BL7" s="39">
        <v>252.09</v>
      </c>
      <c r="BM7" s="39">
        <v>250.76</v>
      </c>
      <c r="BN7" s="39">
        <v>254.54</v>
      </c>
      <c r="BO7" s="39">
        <v>270.87</v>
      </c>
      <c r="BP7" s="39">
        <v>103.87</v>
      </c>
      <c r="BQ7" s="39">
        <v>103.72</v>
      </c>
      <c r="BR7" s="39">
        <v>93.46</v>
      </c>
      <c r="BS7" s="39">
        <v>88.09</v>
      </c>
      <c r="BT7" s="39">
        <v>86.91</v>
      </c>
      <c r="BU7" s="39">
        <v>100.16</v>
      </c>
      <c r="BV7" s="39">
        <v>100.07</v>
      </c>
      <c r="BW7" s="39">
        <v>106.22</v>
      </c>
      <c r="BX7" s="39">
        <v>106.69</v>
      </c>
      <c r="BY7" s="39">
        <v>106.52</v>
      </c>
      <c r="BZ7" s="39">
        <v>105.59</v>
      </c>
      <c r="CA7" s="39">
        <v>129.52000000000001</v>
      </c>
      <c r="CB7" s="39">
        <v>129.97</v>
      </c>
      <c r="CC7" s="39">
        <v>143.19</v>
      </c>
      <c r="CD7" s="39">
        <v>152.51</v>
      </c>
      <c r="CE7" s="39">
        <v>154.07</v>
      </c>
      <c r="CF7" s="39">
        <v>166.17</v>
      </c>
      <c r="CG7" s="39">
        <v>164.93</v>
      </c>
      <c r="CH7" s="39">
        <v>155.22999999999999</v>
      </c>
      <c r="CI7" s="39">
        <v>154.91999999999999</v>
      </c>
      <c r="CJ7" s="39">
        <v>155.80000000000001</v>
      </c>
      <c r="CK7" s="39">
        <v>163.27000000000001</v>
      </c>
      <c r="CL7" s="39">
        <v>71.400000000000006</v>
      </c>
      <c r="CM7" s="39">
        <v>71.59</v>
      </c>
      <c r="CN7" s="39">
        <v>76.25</v>
      </c>
      <c r="CO7" s="39">
        <v>76.48</v>
      </c>
      <c r="CP7" s="39">
        <v>75.77</v>
      </c>
      <c r="CQ7" s="39">
        <v>62.5</v>
      </c>
      <c r="CR7" s="39">
        <v>62.45</v>
      </c>
      <c r="CS7" s="39">
        <v>62.12</v>
      </c>
      <c r="CT7" s="39">
        <v>62.26</v>
      </c>
      <c r="CU7" s="39">
        <v>62.1</v>
      </c>
      <c r="CV7" s="39">
        <v>59.94</v>
      </c>
      <c r="CW7" s="39">
        <v>87.8</v>
      </c>
      <c r="CX7" s="39">
        <v>87.9</v>
      </c>
      <c r="CY7" s="39">
        <v>87.8</v>
      </c>
      <c r="CZ7" s="39">
        <v>87.7</v>
      </c>
      <c r="DA7" s="39">
        <v>87.8</v>
      </c>
      <c r="DB7" s="39">
        <v>89.62</v>
      </c>
      <c r="DC7" s="39">
        <v>89.76</v>
      </c>
      <c r="DD7" s="39">
        <v>89.45</v>
      </c>
      <c r="DE7" s="39">
        <v>89.5</v>
      </c>
      <c r="DF7" s="39">
        <v>89.52</v>
      </c>
      <c r="DG7" s="39">
        <v>90.22</v>
      </c>
      <c r="DH7" s="39">
        <v>40.9</v>
      </c>
      <c r="DI7" s="39">
        <v>38.130000000000003</v>
      </c>
      <c r="DJ7" s="39">
        <v>38.07</v>
      </c>
      <c r="DK7" s="39">
        <v>38.4</v>
      </c>
      <c r="DL7" s="39">
        <v>39.51</v>
      </c>
      <c r="DM7" s="39">
        <v>40.21</v>
      </c>
      <c r="DN7" s="39">
        <v>41.12</v>
      </c>
      <c r="DO7" s="39">
        <v>44.91</v>
      </c>
      <c r="DP7" s="39">
        <v>45.89</v>
      </c>
      <c r="DQ7" s="39">
        <v>46.58</v>
      </c>
      <c r="DR7" s="39">
        <v>47.91</v>
      </c>
      <c r="DS7" s="39">
        <v>6.77</v>
      </c>
      <c r="DT7" s="39">
        <v>6.84</v>
      </c>
      <c r="DU7" s="39">
        <v>7.07</v>
      </c>
      <c r="DV7" s="39">
        <v>7.43</v>
      </c>
      <c r="DW7" s="39">
        <v>7.63</v>
      </c>
      <c r="DX7" s="39">
        <v>10.19</v>
      </c>
      <c r="DY7" s="39">
        <v>10.9</v>
      </c>
      <c r="DZ7" s="39">
        <v>12.03</v>
      </c>
      <c r="EA7" s="39">
        <v>13.14</v>
      </c>
      <c r="EB7" s="39">
        <v>14.45</v>
      </c>
      <c r="EC7" s="39">
        <v>15</v>
      </c>
      <c r="ED7" s="39">
        <v>1.33</v>
      </c>
      <c r="EE7" s="39">
        <v>1.19</v>
      </c>
      <c r="EF7" s="39">
        <v>1.0900000000000001</v>
      </c>
      <c r="EG7" s="39">
        <v>1.7</v>
      </c>
      <c r="EH7" s="39">
        <v>1.26</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2018-02-08T06:07:40Z</cp:lastPrinted>
  <dcterms:created xsi:type="dcterms:W3CDTF">2017-12-25T01:24:55Z</dcterms:created>
  <dcterms:modified xsi:type="dcterms:W3CDTF">2018-02-08T23:08:09Z</dcterms:modified>
  <cp:category/>
</cp:coreProperties>
</file>