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<sst xmlns="http://schemas.openxmlformats.org/spreadsheetml/2006/main" count="240" uniqueCount="126">
  <si>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</si>
  <si>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</si>
  <si>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</si>
  <si>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</si>
  <si>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</si>
  <si>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</si>
  <si>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</si>
  <si>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</si>
  <si>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</si>
  <si>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</si>
  <si>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</si>
  <si>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</si>
  <si>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</si>
  <si>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</si>
  <si>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</si>
  <si>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</si>
  <si>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</si>
  <si>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</si>
  <si>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</si>
  <si>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</si>
  <si>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</si>
  <si>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</si>
  <si>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</si>
  <si>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</si>
  <si>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</si>
  <si>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</si>
  <si>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</si>
  <si>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</si>
  <si>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</si>
  <si>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</si>
  <si>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</si>
  <si>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</si>
  <si>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</si>
  <si>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</si>
  <si>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</si>
  <si>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</si>
  <si>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</si>
  <si>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</si>
  <si>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</si>
  <si>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</si>
  <si>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</si>
  <si>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</si>
  <si>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</si>
  <si>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</si>
  <si>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</si>
  <si>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</si>
  <si>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</si>
  <si>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</si>
  <si>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</si>
  <si>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</si>
  <si>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</si>
  <si>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</si>
  <si>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</si>
  <si>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</si>
  <si>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</si>
  <si>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</si>
  <si>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</si>
  <si>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</si>
  <si>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</si>
  <si>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</si>
  <si>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</si>
  <si>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</si>
  <si>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</si>
  <si>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</si>
  <si>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</si>
  <si>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</si>
  <si>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</si>
  <si>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</si>
  <si>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</si>
  <si>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</si>
  <si>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</si>
  <si>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</si>
  <si>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</si>
  <si>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</si>
  <si>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</si>
  <si>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</si>
  <si>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</si>
  <si>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</si>
  <si>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</si>
  <si>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</si>
  <si>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</si>
  <si>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</si>
  <si>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</si>
  <si>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</si>
  <si>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</si>
  <si>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</si>
  <si>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</si>
  <si>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</si>
  <si>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</si>
  <si>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</si>
  <si>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</si>
  <si>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</si>
  <si>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</si>
  <si>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</si>
  <si>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</si>
  <si>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</si>
  <si>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</si>
  <si>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</si>
  <si>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</si>
  <si>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</si>
  <si>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</si>
  <si>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</si>
  <si>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</si>
  <si>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</si>
  <si>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</si>
  <si>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</si>
  <si>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</si>
  <si>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</si>
  <si>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</si>
  <si>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</si>
  <si>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鴻巣市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</si>
  <si>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</si>
  <si>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</si>
  <si>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</si>
  <si>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</si>
  <si>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</si>
  <si>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</si>
  <si>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</si>
  <si>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</si>
  <si>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</si>
  <si>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</si>
  <si>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</si>
  <si>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管渠の老朽化の状況については「③管渠改善率」が示すように0%となっており、管渠の更新投資・老朽化対策の実施をしていない。処理場施設については、機械設備等の更新が予定されている。そのため、適切な施設の維持管理を行い、今後の更新事業に向けて、所要の財源確保に努める必要がある。</t>
    <phoneticPr fontId="4"/>
  </si>
  <si>
    <t xml:space="preserve"> 引き続き、有収率、施設利用率や水洗化率の向上に努め、施設の効率性を確保しながらも、施設の老朽化対策を計画的に進めていくこととする。
　また、施設の更新事業に対する所要の財源確保のため、適正な債務残高を維持しながら、水洗化率の向上による使用料収入の増や適切な施設の維持管理による汚水処理費の減に努め、単年度収支の黒字化、経費回収率の向上など、経営の健全化を併せて図ることとする。</t>
    <phoneticPr fontId="4"/>
  </si>
  <si>
    <t>非設置</t>
    <rPh sb="0" eb="1">
      <t>ヒ</t>
    </rPh>
    <rPh sb="1" eb="3">
      <t>セッチ</t>
    </rPh>
    <phoneticPr fontId="4"/>
  </si>
  <si>
    <t xml:space="preserve"> 経営の健全性については、「①収益的収支比率」が示すように96.22%で歳出超過の状態にあり赤字であるが、前年度と比べるとわずかに改善されている。また、「⑤経費回収率」をみると67.86%と類似団体平均値55.32%は上回っているものの本来使用料収入で回収すべき経費を全てまかなえていない状況にある。このため、歳入においては、水洗化率の向上による使用料収入の増、歳出においては、汚水処理に係る経費の削減などを推進し、経営の健全性を確保する必要がある。一方、債務の状況を示す「④企業債残高対事業規模比率」は0%となり、類似団体平均値974.93%と比較して極めて低く、良好な状態である。
　経営の効率性については、「⑥汚水処理原価」が183.73円となり類似団体平均値283.17円を下回っているが、1㎥あたりの汚水処理原価の算定に用いる有収水量は経年で比較すると減少傾向にあるため、接続率の向上による有収水量の確保などの措置が必要となってくる。また、施設の効率性を示す指標として、「⑦施設利用率」88.10%、「⑧水洗化率」が89.92%と類似団体平均値と比べ高い数値となっており、施設を効率的に運用出来ている。</t>
    <rPh sb="1" eb="3">
      <t>ケイエイ</t>
    </rPh>
    <rPh sb="4" eb="6">
      <t>ケンゼン</t>
    </rPh>
    <rPh sb="6" eb="7">
      <t>セイ</t>
    </rPh>
    <rPh sb="15" eb="18">
      <t>シュウエキテキ</t>
    </rPh>
    <rPh sb="18" eb="20">
      <t>シュウシ</t>
    </rPh>
    <rPh sb="20" eb="22">
      <t>ヒリツ</t>
    </rPh>
    <rPh sb="24" eb="25">
      <t>シメ</t>
    </rPh>
    <rPh sb="36" eb="38">
      <t>サイシュツ</t>
    </rPh>
    <rPh sb="38" eb="40">
      <t>チョウカ</t>
    </rPh>
    <rPh sb="41" eb="43">
      <t>ジョウタイ</t>
    </rPh>
    <rPh sb="46" eb="48">
      <t>アカジ</t>
    </rPh>
    <rPh sb="53" eb="56">
      <t>ゼンネンド</t>
    </rPh>
    <rPh sb="57" eb="58">
      <t>クラ</t>
    </rPh>
    <rPh sb="65" eb="67">
      <t>カイゼン</t>
    </rPh>
    <rPh sb="78" eb="80">
      <t>ケイヒ</t>
    </rPh>
    <rPh sb="80" eb="82">
      <t>カイシュウ</t>
    </rPh>
    <rPh sb="82" eb="83">
      <t>リツ</t>
    </rPh>
    <rPh sb="95" eb="97">
      <t>ルイジ</t>
    </rPh>
    <rPh sb="97" eb="99">
      <t>ダンタイ</t>
    </rPh>
    <rPh sb="99" eb="102">
      <t>ヘイキンチ</t>
    </rPh>
    <rPh sb="109" eb="111">
      <t>ウワマワ</t>
    </rPh>
    <rPh sb="118" eb="120">
      <t>ホンライ</t>
    </rPh>
    <rPh sb="120" eb="122">
      <t>シヨウ</t>
    </rPh>
    <rPh sb="122" eb="123">
      <t>リョウ</t>
    </rPh>
    <rPh sb="123" eb="125">
      <t>シュウニュウ</t>
    </rPh>
    <rPh sb="126" eb="128">
      <t>カイシュウ</t>
    </rPh>
    <rPh sb="131" eb="133">
      <t>ケイヒ</t>
    </rPh>
    <rPh sb="134" eb="135">
      <t>スベ</t>
    </rPh>
    <rPh sb="144" eb="146">
      <t>ジョウキョウ</t>
    </rPh>
    <rPh sb="155" eb="157">
      <t>サイニュウ</t>
    </rPh>
    <rPh sb="163" eb="166">
      <t>スイセンカ</t>
    </rPh>
    <rPh sb="166" eb="167">
      <t>リツ</t>
    </rPh>
    <rPh sb="168" eb="170">
      <t>コウジョウ</t>
    </rPh>
    <rPh sb="294" eb="296">
      <t>ケイエイ</t>
    </rPh>
    <rPh sb="297" eb="300">
      <t>コウリツセイ</t>
    </rPh>
    <rPh sb="308" eb="310">
      <t>オスイ</t>
    </rPh>
    <rPh sb="310" eb="312">
      <t>ショリ</t>
    </rPh>
    <rPh sb="312" eb="314">
      <t>ゲンカ</t>
    </rPh>
    <rPh sb="322" eb="323">
      <t>エン</t>
    </rPh>
    <rPh sb="326" eb="328">
      <t>ルイジ</t>
    </rPh>
    <rPh sb="328" eb="330">
      <t>ダンタイ</t>
    </rPh>
    <rPh sb="330" eb="333">
      <t>ヘイキンチ</t>
    </rPh>
    <rPh sb="339" eb="340">
      <t>エン</t>
    </rPh>
    <rPh sb="341" eb="343">
      <t>シタマワ</t>
    </rPh>
    <rPh sb="355" eb="357">
      <t>オスイ</t>
    </rPh>
    <rPh sb="357" eb="359">
      <t>ショリ</t>
    </rPh>
    <rPh sb="359" eb="361">
      <t>ゲンカ</t>
    </rPh>
    <rPh sb="362" eb="364">
      <t>サンテイ</t>
    </rPh>
    <rPh sb="365" eb="366">
      <t>モチ</t>
    </rPh>
    <rPh sb="368" eb="369">
      <t>ユウ</t>
    </rPh>
    <rPh sb="369" eb="370">
      <t>シュウ</t>
    </rPh>
    <rPh sb="370" eb="372">
      <t>スイリョウ</t>
    </rPh>
    <rPh sb="373" eb="375">
      <t>ケイネン</t>
    </rPh>
    <rPh sb="376" eb="378">
      <t>ヒカク</t>
    </rPh>
    <rPh sb="381" eb="382">
      <t>ゲン</t>
    </rPh>
    <rPh sb="382" eb="383">
      <t>ショウ</t>
    </rPh>
    <rPh sb="383" eb="385">
      <t>ケイコウ</t>
    </rPh>
    <rPh sb="391" eb="393">
      <t>セツゾク</t>
    </rPh>
    <rPh sb="393" eb="394">
      <t>リツ</t>
    </rPh>
    <rPh sb="395" eb="397">
      <t>コウジョウ</t>
    </rPh>
    <rPh sb="400" eb="401">
      <t>ユウ</t>
    </rPh>
    <rPh sb="401" eb="402">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</si>
</sst>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893120"/>
        <c:axId val="175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75893120"/>
        <c:axId val="175997696"/>
      </c:lineChart>
      <c:dateAx>
        <c:axId val="175893120"/>
        <c:scaling>
          <c:orientation val="minMax"/>
        </c:scaling>
        <c:delete val="1"/>
        <c:axPos val="b"/>
        <c:numFmt formatCode="ge" sourceLinked="1"/>
        <c:majorTickMark val="none"/>
        <c:minorTickMark val="none"/>
        <c:tickLblPos val="none"/>
        <c:crossAx val="175997696"/>
        <c:crosses val="autoZero"/>
        <c:auto val="1"/>
        <c:lblOffset val="100"/>
        <c:baseTimeUnit val="years"/>
      </c:dateAx>
      <c:valAx>
        <c:axId val="175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95.83</c:v>
                </c:pt>
                <c:pt idx="1">
                  <c:v>100.6</c:v>
                </c:pt>
                <c:pt idx="2">
                  <c:v>93.88</c:v>
                </c:pt>
                <c:pt idx="3">
                  <c:v>93.95</c:v>
                </c:pt>
                <c:pt idx="4">
                  <c:v>96.22</c:v>
                </c:pt>
              </c:numCache>
            </c:numRef>
          </c:val>
        </c:ser>
        <c:dLbls>
          <c:showLegendKey val="0"/>
          <c:showVal val="0"/>
          <c:showCatName val="0"/>
          <c:showSerName val="0"/>
          <c:showPercent val="0"/>
          <c:showBubbleSize val="0"/>
        </c:dLbls>
        <c:gapWidth val="150"/>
        <c:axId val="176020480"/>
        <c:axId val="1759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20480"/>
        <c:axId val="175903104"/>
      </c:lineChart>
      <c:dateAx>
        <c:axId val="176020480"/>
        <c:scaling>
          <c:orientation val="minMax"/>
        </c:scaling>
        <c:delete val="1"/>
        <c:axPos val="b"/>
        <c:numFmt formatCode="ge" sourceLinked="1"/>
        <c:majorTickMark val="none"/>
        <c:minorTickMark val="none"/>
        <c:tickLblPos val="none"/>
        <c:crossAx val="175903104"/>
        <c:crosses val="autoZero"/>
        <c:auto val="1"/>
        <c:lblOffset val="100"/>
        <c:baseTimeUnit val="years"/>
      </c:dateAx>
      <c:valAx>
        <c:axId val="1759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933312"/>
        <c:axId val="1759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933312"/>
        <c:axId val="175939584"/>
      </c:lineChart>
      <c:dateAx>
        <c:axId val="175933312"/>
        <c:scaling>
          <c:orientation val="minMax"/>
        </c:scaling>
        <c:delete val="1"/>
        <c:axPos val="b"/>
        <c:numFmt formatCode="ge" sourceLinked="1"/>
        <c:majorTickMark val="none"/>
        <c:minorTickMark val="none"/>
        <c:tickLblPos val="none"/>
        <c:crossAx val="175939584"/>
        <c:crosses val="autoZero"/>
        <c:auto val="1"/>
        <c:lblOffset val="100"/>
        <c:baseTimeUnit val="years"/>
      </c:dateAx>
      <c:valAx>
        <c:axId val="1759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812992"/>
        <c:axId val="1778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812992"/>
        <c:axId val="177814912"/>
      </c:lineChart>
      <c:dateAx>
        <c:axId val="177812992"/>
        <c:scaling>
          <c:orientation val="minMax"/>
        </c:scaling>
        <c:delete val="1"/>
        <c:axPos val="b"/>
        <c:numFmt formatCode="ge" sourceLinked="1"/>
        <c:majorTickMark val="none"/>
        <c:minorTickMark val="none"/>
        <c:tickLblPos val="none"/>
        <c:crossAx val="177814912"/>
        <c:crosses val="autoZero"/>
        <c:auto val="1"/>
        <c:lblOffset val="100"/>
        <c:baseTimeUnit val="years"/>
      </c:dateAx>
      <c:valAx>
        <c:axId val="1778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857664"/>
        <c:axId val="1778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857664"/>
        <c:axId val="177859584"/>
      </c:lineChart>
      <c:dateAx>
        <c:axId val="177857664"/>
        <c:scaling>
          <c:orientation val="minMax"/>
        </c:scaling>
        <c:delete val="1"/>
        <c:axPos val="b"/>
        <c:numFmt formatCode="ge" sourceLinked="1"/>
        <c:majorTickMark val="none"/>
        <c:minorTickMark val="none"/>
        <c:tickLblPos val="none"/>
        <c:crossAx val="177859584"/>
        <c:crosses val="autoZero"/>
        <c:auto val="1"/>
        <c:lblOffset val="100"/>
        <c:baseTimeUnit val="years"/>
      </c:dateAx>
      <c:valAx>
        <c:axId val="1778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186112"/>
        <c:axId val="1761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186112"/>
        <c:axId val="176188032"/>
      </c:lineChart>
      <c:dateAx>
        <c:axId val="176186112"/>
        <c:scaling>
          <c:orientation val="minMax"/>
        </c:scaling>
        <c:delete val="1"/>
        <c:axPos val="b"/>
        <c:numFmt formatCode="ge" sourceLinked="1"/>
        <c:majorTickMark val="none"/>
        <c:minorTickMark val="none"/>
        <c:tickLblPos val="none"/>
        <c:crossAx val="176188032"/>
        <c:crosses val="autoZero"/>
        <c:auto val="1"/>
        <c:lblOffset val="100"/>
        <c:baseTimeUnit val="years"/>
      </c:dateAx>
      <c:valAx>
        <c:axId val="1761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143.80000000000001</c:v>
                </c:pt>
                <c:pt idx="1">
                  <c:v>95.27</c:v>
                </c:pt>
                <c:pt idx="2">
                  <c:v>73.14</c:v>
                </c:pt>
                <c:pt idx="3">
                  <c:v>16.3</c:v>
                </c:pt>
                <c:pt idx="4" formatCode="#,##0.00;&quot;△&quot;#,##0.00">
                  <c:v>0</c:v>
                </c:pt>
              </c:numCache>
            </c:numRef>
          </c:val>
        </c:ser>
        <c:dLbls>
          <c:showLegendKey val="0"/>
          <c:showVal val="0"/>
          <c:showCatName val="0"/>
          <c:showSerName val="0"/>
          <c:showPercent val="0"/>
          <c:showBubbleSize val="0"/>
        </c:dLbls>
        <c:gapWidth val="150"/>
        <c:axId val="177549696"/>
        <c:axId val="1775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77549696"/>
        <c:axId val="177551616"/>
      </c:lineChart>
      <c:dateAx>
        <c:axId val="177549696"/>
        <c:scaling>
          <c:orientation val="minMax"/>
        </c:scaling>
        <c:delete val="1"/>
        <c:axPos val="b"/>
        <c:numFmt formatCode="ge" sourceLinked="1"/>
        <c:majorTickMark val="none"/>
        <c:minorTickMark val="none"/>
        <c:tickLblPos val="none"/>
        <c:crossAx val="177551616"/>
        <c:crosses val="autoZero"/>
        <c:auto val="1"/>
        <c:lblOffset val="100"/>
        <c:baseTimeUnit val="years"/>
      </c:dateAx>
      <c:valAx>
        <c:axId val="1775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77.28</c:v>
                </c:pt>
                <c:pt idx="1">
                  <c:v>78.959999999999994</c:v>
                </c:pt>
                <c:pt idx="2">
                  <c:v>71.38</c:v>
                </c:pt>
                <c:pt idx="3">
                  <c:v>70.11</c:v>
                </c:pt>
                <c:pt idx="4">
                  <c:v>67.86</c:v>
                </c:pt>
              </c:numCache>
            </c:numRef>
          </c:val>
        </c:ser>
        <c:dLbls>
          <c:showLegendKey val="0"/>
          <c:showVal val="0"/>
          <c:showCatName val="0"/>
          <c:showSerName val="0"/>
          <c:showPercent val="0"/>
          <c:showBubbleSize val="0"/>
        </c:dLbls>
        <c:gapWidth val="150"/>
        <c:axId val="177577984"/>
        <c:axId val="177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77577984"/>
        <c:axId val="177579904"/>
      </c:lineChart>
      <c:dateAx>
        <c:axId val="177577984"/>
        <c:scaling>
          <c:orientation val="minMax"/>
        </c:scaling>
        <c:delete val="1"/>
        <c:axPos val="b"/>
        <c:numFmt formatCode="ge" sourceLinked="1"/>
        <c:majorTickMark val="none"/>
        <c:minorTickMark val="none"/>
        <c:tickLblPos val="none"/>
        <c:crossAx val="177579904"/>
        <c:crosses val="autoZero"/>
        <c:auto val="1"/>
        <c:lblOffset val="100"/>
        <c:baseTimeUnit val="years"/>
      </c:dateAx>
      <c:valAx>
        <c:axId val="177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174.99</c:v>
                </c:pt>
                <c:pt idx="3">
                  <c:v>176.94</c:v>
                </c:pt>
                <c:pt idx="4">
                  <c:v>183.73</c:v>
                </c:pt>
              </c:numCache>
            </c:numRef>
          </c:val>
        </c:ser>
        <c:dLbls>
          <c:showLegendKey val="0"/>
          <c:showVal val="0"/>
          <c:showCatName val="0"/>
          <c:showSerName val="0"/>
          <c:showPercent val="0"/>
          <c:showBubbleSize val="0"/>
        </c:dLbls>
        <c:gapWidth val="150"/>
        <c:axId val="177597824"/>
        <c:axId val="1776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77597824"/>
        <c:axId val="177677824"/>
      </c:lineChart>
      <c:dateAx>
        <c:axId val="177597824"/>
        <c:scaling>
          <c:orientation val="minMax"/>
        </c:scaling>
        <c:delete val="1"/>
        <c:axPos val="b"/>
        <c:numFmt formatCode="ge" sourceLinked="1"/>
        <c:majorTickMark val="none"/>
        <c:minorTickMark val="none"/>
        <c:tickLblPos val="none"/>
        <c:crossAx val="177677824"/>
        <c:crosses val="autoZero"/>
        <c:auto val="1"/>
        <c:lblOffset val="100"/>
        <c:baseTimeUnit val="years"/>
      </c:dateAx>
      <c:valAx>
        <c:axId val="1776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71.55</c:v>
                </c:pt>
                <c:pt idx="1">
                  <c:v>73.56</c:v>
                </c:pt>
                <c:pt idx="2">
                  <c:v>77.260000000000005</c:v>
                </c:pt>
                <c:pt idx="3">
                  <c:v>85.74</c:v>
                </c:pt>
                <c:pt idx="4">
                  <c:v>88.1</c:v>
                </c:pt>
              </c:numCache>
            </c:numRef>
          </c:val>
        </c:ser>
        <c:dLbls>
          <c:showLegendKey val="0"/>
          <c:showVal val="0"/>
          <c:showCatName val="0"/>
          <c:showSerName val="0"/>
          <c:showPercent val="0"/>
          <c:showBubbleSize val="0"/>
        </c:dLbls>
        <c:gapWidth val="150"/>
        <c:axId val="177699840"/>
        <c:axId val="1777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77699840"/>
        <c:axId val="177706112"/>
      </c:lineChart>
      <c:dateAx>
        <c:axId val="177699840"/>
        <c:scaling>
          <c:orientation val="minMax"/>
        </c:scaling>
        <c:delete val="1"/>
        <c:axPos val="b"/>
        <c:numFmt formatCode="ge" sourceLinked="1"/>
        <c:majorTickMark val="none"/>
        <c:minorTickMark val="none"/>
        <c:tickLblPos val="none"/>
        <c:crossAx val="177706112"/>
        <c:crosses val="autoZero"/>
        <c:auto val="1"/>
        <c:lblOffset val="100"/>
        <c:baseTimeUnit val="years"/>
      </c:dateAx>
      <c:valAx>
        <c:axId val="1777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89.06</c:v>
                </c:pt>
                <c:pt idx="1">
                  <c:v>89.27</c:v>
                </c:pt>
                <c:pt idx="2">
                  <c:v>89.94</c:v>
                </c:pt>
                <c:pt idx="3">
                  <c:v>90.73</c:v>
                </c:pt>
                <c:pt idx="4">
                  <c:v>89.92</c:v>
                </c:pt>
              </c:numCache>
            </c:numRef>
          </c:val>
        </c:ser>
        <c:dLbls>
          <c:showLegendKey val="0"/>
          <c:showVal val="0"/>
          <c:showCatName val="0"/>
          <c:showSerName val="0"/>
          <c:showPercent val="0"/>
          <c:showBubbleSize val="0"/>
        </c:dLbls>
        <c:gapWidth val="150"/>
        <c:axId val="177887872"/>
        <c:axId val="177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77887872"/>
        <c:axId val="177894144"/>
      </c:lineChart>
      <c:dateAx>
        <c:axId val="177887872"/>
        <c:scaling>
          <c:orientation val="minMax"/>
        </c:scaling>
        <c:delete val="1"/>
        <c:axPos val="b"/>
        <c:numFmt formatCode="ge" sourceLinked="1"/>
        <c:majorTickMark val="none"/>
        <c:minorTickMark val="none"/>
        <c:tickLblPos val="none"/>
        <c:crossAx val="177894144"/>
        <c:crosses val="autoZero"/>
        <c:auto val="1"/>
        <c:lblOffset val="100"/>
        <c:baseTimeUnit val="years"/>
      </c:dateAx>
      <c:valAx>
        <c:axId val="177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110" zoomScaleNormal="11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鴻巣市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119041</v>
      </c>
      <c r="AM8" s="67"/>
      <c r="AN8" s="67"/>
      <c r="AO8" s="67"/>
      <c r="AP8" s="67"/>
      <c r="AQ8" s="67"/>
      <c r="AR8" s="67"/>
      <c r="AS8" s="67"/>
      <c r="AT8" s="66">
        <f>データ!T6</f>
        <v>67.44</v>
      </c>
      <c r="AU8" s="66"/>
      <c r="AV8" s="66"/>
      <c r="AW8" s="66"/>
      <c r="AX8" s="66"/>
      <c r="AY8" s="66"/>
      <c r="AZ8" s="66"/>
      <c r="BA8" s="66"/>
      <c r="BB8" s="66">
        <f>データ!U6</f>
        <v>1765.14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2.46</v>
      </c>
      <c r="Q10" s="66"/>
      <c r="R10" s="66"/>
      <c r="S10" s="66"/>
      <c r="T10" s="66"/>
      <c r="U10" s="66"/>
      <c r="V10" s="66"/>
      <c r="W10" s="66">
        <f>データ!Q6</f>
        <v>81.93</v>
      </c>
      <c r="X10" s="66"/>
      <c r="Y10" s="66"/>
      <c r="Z10" s="66"/>
      <c r="AA10" s="66"/>
      <c r="AB10" s="66"/>
      <c r="AC10" s="66"/>
      <c r="AD10" s="67">
        <f>データ!R6</f>
        <v>2970</v>
      </c>
      <c r="AE10" s="67"/>
      <c r="AF10" s="67"/>
      <c r="AG10" s="67"/>
      <c r="AH10" s="67"/>
      <c r="AI10" s="67"/>
      <c r="AJ10" s="67"/>
      <c r="AK10" s="2"/>
      <c r="AL10" s="67">
        <f>データ!V6</f>
        <v>2928</v>
      </c>
      <c r="AM10" s="67"/>
      <c r="AN10" s="67"/>
      <c r="AO10" s="67"/>
      <c r="AP10" s="67"/>
      <c r="AQ10" s="67"/>
      <c r="AR10" s="67"/>
      <c r="AS10" s="67"/>
      <c r="AT10" s="66">
        <f>データ!W6</f>
        <v>1.97</v>
      </c>
      <c r="AU10" s="66"/>
      <c r="AV10" s="66"/>
      <c r="AW10" s="66"/>
      <c r="AX10" s="66"/>
      <c r="AY10" s="66"/>
      <c r="AZ10" s="66"/>
      <c r="BA10" s="66"/>
      <c r="BB10" s="66">
        <f>データ!X6</f>
        <v>1486.29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112178</v>
      </c>
      <c r="D6" s="33">
        <f t="shared" si="3"/>
        <v>47</v>
      </c>
      <c r="E6" s="33">
        <f t="shared" si="3"/>
        <v>17</v>
      </c>
      <c r="F6" s="33">
        <f t="shared" si="3"/>
        <v>5</v>
      </c>
      <c r="G6" s="33">
        <f t="shared" si="3"/>
        <v>0</v>
      </c>
      <c r="H6" s="33" t="str">
        <f t="shared" si="3"/>
        <v>埼玉県　鴻巣市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2.46</v>
      </c>
      <c r="Q6" s="34">
        <f t="shared" si="3"/>
        <v>81.93</v>
      </c>
      <c r="R6" s="34">
        <f t="shared" si="3"/>
        <v>2970</v>
      </c>
      <c r="S6" s="34">
        <f t="shared" si="3"/>
        <v>119041</v>
      </c>
      <c r="T6" s="34">
        <f t="shared" si="3"/>
        <v>67.44</v>
      </c>
      <c r="U6" s="34">
        <f t="shared" si="3"/>
        <v>1765.14</v>
      </c>
      <c r="V6" s="34">
        <f t="shared" si="3"/>
        <v>2928</v>
      </c>
      <c r="W6" s="34">
        <f t="shared" si="3"/>
        <v>1.97</v>
      </c>
      <c r="X6" s="34">
        <f t="shared" si="3"/>
        <v>1486.29</v>
      </c>
      <c r="Y6" s="35">
        <f>IF(Y7="",NA(),Y7)</f>
        <v>95.83</v>
      </c>
      <c r="Z6" s="35">
        <f t="shared" ref="Z6:AH6" si="4">IF(Z7="",NA(),Z7)</f>
        <v>100.6</v>
      </c>
      <c r="AA6" s="35">
        <f t="shared" si="4"/>
        <v>93.88</v>
      </c>
      <c r="AB6" s="35">
        <f t="shared" si="4"/>
        <v>93.95</v>
      </c>
      <c r="AC6" s="35">
        <f t="shared" si="4"/>
        <v>96.22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143.80000000000001</v>
      </c>
      <c r="BG6" s="35">
        <f t="shared" ref="BG6:BO6" si="7">IF(BG7="",NA(),BG7)</f>
        <v>95.27</v>
      </c>
      <c r="BH6" s="35">
        <f t="shared" si="7"/>
        <v>73.14</v>
      </c>
      <c r="BI6" s="35">
        <f t="shared" si="7"/>
        <v>16.3</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77.28</v>
      </c>
      <c r="BR6" s="35">
        <f t="shared" ref="BR6:BZ6" si="8">IF(BR7="",NA(),BR7)</f>
        <v>78.959999999999994</v>
      </c>
      <c r="BS6" s="35">
        <f t="shared" si="8"/>
        <v>71.38</v>
      </c>
      <c r="BT6" s="35">
        <f t="shared" si="8"/>
        <v>70.11</v>
      </c>
      <c r="BU6" s="35">
        <f t="shared" si="8"/>
        <v>67.86</v>
      </c>
      <c r="BV6" s="35">
        <f t="shared" si="8"/>
        <v>51.03</v>
      </c>
      <c r="BW6" s="35">
        <f t="shared" si="8"/>
        <v>50.9</v>
      </c>
      <c r="BX6" s="35">
        <f t="shared" si="8"/>
        <v>50.82</v>
      </c>
      <c r="BY6" s="35">
        <f t="shared" si="8"/>
        <v>52.19</v>
      </c>
      <c r="BZ6" s="35">
        <f t="shared" si="8"/>
        <v>55.32</v>
      </c>
      <c r="CA6" s="34" t="str">
        <f>IF(CA7="","",IF(CA7="-","【-】","【"&amp;SUBSTITUTE(TEXT(CA7,"#,##0.00"),"-","△")&amp;"】"))</f>
        <v>【55.73】</v>
      </c>
      <c r="CB6" s="35">
        <f>IF(CB7="",NA(),CB7)</f>
        <v>150</v>
      </c>
      <c r="CC6" s="35">
        <f t="shared" ref="CC6:CK6" si="9">IF(CC7="",NA(),CC7)</f>
        <v>150</v>
      </c>
      <c r="CD6" s="35">
        <f t="shared" si="9"/>
        <v>174.99</v>
      </c>
      <c r="CE6" s="35">
        <f t="shared" si="9"/>
        <v>176.94</v>
      </c>
      <c r="CF6" s="35">
        <f t="shared" si="9"/>
        <v>183.73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71.55</v>
      </c>
      <c r="CN6" s="35">
        <f t="shared" ref="CN6:CV6" si="10">IF(CN7="",NA(),CN7)</f>
        <v>73.56</v>
      </c>
      <c r="CO6" s="35">
        <f t="shared" si="10"/>
        <v>77.260000000000005</v>
      </c>
      <c r="CP6" s="35">
        <f t="shared" si="10"/>
        <v>85.74</v>
      </c>
      <c r="CQ6" s="35">
        <f t="shared" si="10"/>
        <v>88.1</v>
      </c>
      <c r="CR6" s="35">
        <f t="shared" si="10"/>
        <v>54.74</v>
      </c>
      <c r="CS6" s="35">
        <f t="shared" si="10"/>
        <v>53.78</v>
      </c>
      <c r="CT6" s="35">
        <f t="shared" si="10"/>
        <v>53.24</v>
      </c>
      <c r="CU6" s="35">
        <f t="shared" si="10"/>
        <v>52.31</v>
      </c>
      <c r="CV6" s="35">
        <f t="shared" si="10"/>
        <v>60.65</v>
      </c>
      <c r="CW6" s="34" t="str">
        <f>IF(CW7="","",IF(CW7="-","【-】","【"&amp;SUBSTITUTE(TEXT(CW7,"#,##0.00"),"-","△")&amp;"】"))</f>
        <v>【59.15】</v>
      </c>
      <c r="CX6" s="35">
        <f>IF(CX7="",NA(),CX7)</f>
        <v>89.06</v>
      </c>
      <c r="CY6" s="35">
        <f t="shared" ref="CY6:DG6" si="11">IF(CY7="",NA(),CY7)</f>
        <v>89.27</v>
      </c>
      <c r="CZ6" s="35">
        <f t="shared" si="11"/>
        <v>89.94</v>
      </c>
      <c r="DA6" s="35">
        <f t="shared" si="11"/>
        <v>90.73</v>
      </c>
      <c r="DB6" s="35">
        <f t="shared" si="11"/>
        <v>89.92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112178</v>
      </c>
      <c r="D7" s="37">
        <v>47</v>
      </c>
      <c r="E7" s="37">
        <v>17</v>
      </c>
      <c r="F7" s="37">
        <v>5</v>
      </c>
      <c r="G7" s="37">
        <v>0</v>
      </c>
      <c r="H7" s="37" t="s">
        <v>110</v>
      </c>
      <c r="I7" s="37" t="s">
        <v>111</v>
      </c>
      <c r="J7" s="37" t="s">
        <v>112</v>
      </c>
      <c r="K7" s="37" t="s">
        <v>113</v>
      </c>
      <c r="L7" s="37" t="s">
        <v>114</v>
      </c>
      <c r="M7" s="37"/>
      <c r="N7" s="38" t="s">
        <v>115</v>
      </c>
      <c r="O7" s="38" t="s">
        <v>116</v>
      </c>
      <c r="P7" s="38">
        <v>2.46</v>
      </c>
      <c r="Q7" s="38">
        <v>81.93</v>
      </c>
      <c r="R7" s="38">
        <v>2970</v>
      </c>
      <c r="S7" s="38">
        <v>119041</v>
      </c>
      <c r="T7" s="38">
        <v>67.44</v>
      </c>
      <c r="U7" s="38">
        <v>1765.14</v>
      </c>
      <c r="V7" s="38">
        <v>2928</v>
      </c>
      <c r="W7" s="38">
        <v>1.97</v>
      </c>
      <c r="X7" s="38">
        <v>1486.29</v>
      </c>
      <c r="Y7" s="38">
        <v>95.83</v>
      </c>
      <c r="Z7" s="38">
        <v>100.6</v>
      </c>
      <c r="AA7" s="38">
        <v>93.88</v>
      </c>
      <c r="AB7" s="38">
        <v>93.95</v>
      </c>
      <c r="AC7" s="38">
        <v>96.22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143.80000000000001</v>
      </c>
      <c r="BG7" s="38">
        <v>95.27</v>
      </c>
      <c r="BH7" s="38">
        <v>73.14</v>
      </c>
      <c r="BI7" s="38">
        <v>16.3</v>
      </c>
      <c r="BJ7" s="38">
        <v>0</v>
      </c>
      <c r="BK7" s="38">
        <v>1197.82</v>
      </c>
      <c r="BL7" s="38">
        <v>1126.77</v>
      </c>
      <c r="BM7" s="38">
        <v>1044.8</v>
      </c>
      <c r="BN7" s="38">
        <v>1081.8</v>
      </c>
      <c r="BO7" s="38">
        <v>974.93</v>
      </c>
      <c r="BP7" s="38">
        <v>914.53</v>
      </c>
      <c r="BQ7" s="38">
        <v>77.28</v>
      </c>
      <c r="BR7" s="38">
        <v>78.959999999999994</v>
      </c>
      <c r="BS7" s="38">
        <v>71.38</v>
      </c>
      <c r="BT7" s="38">
        <v>70.11</v>
      </c>
      <c r="BU7" s="38">
        <v>67.86</v>
      </c>
      <c r="BV7" s="38">
        <v>51.03</v>
      </c>
      <c r="BW7" s="38">
        <v>50.9</v>
      </c>
      <c r="BX7" s="38">
        <v>50.82</v>
      </c>
      <c r="BY7" s="38">
        <v>52.19</v>
      </c>
      <c r="BZ7" s="38">
        <v>55.32</v>
      </c>
      <c r="CA7" s="38">
        <v>55.73</v>
      </c>
      <c r="CB7" s="38">
        <v>150</v>
      </c>
      <c r="CC7" s="38">
        <v>150</v>
      </c>
      <c r="CD7" s="38">
        <v>174.99</v>
      </c>
      <c r="CE7" s="38">
        <v>176.94</v>
      </c>
      <c r="CF7" s="38">
        <v>183.73</v>
      </c>
      <c r="CG7" s="38">
        <v>289.60000000000002</v>
      </c>
      <c r="CH7" s="38">
        <v>293.27</v>
      </c>
      <c r="CI7" s="38">
        <v>300.52</v>
      </c>
      <c r="CJ7" s="38">
        <v>296.14</v>
      </c>
      <c r="CK7" s="38">
        <v>283.17</v>
      </c>
      <c r="CL7" s="38">
        <v>276.77999999999997</v>
      </c>
      <c r="CM7" s="38">
        <v>71.55</v>
      </c>
      <c r="CN7" s="38">
        <v>73.56</v>
      </c>
      <c r="CO7" s="38">
        <v>77.260000000000005</v>
      </c>
      <c r="CP7" s="38">
        <v>85.74</v>
      </c>
      <c r="CQ7" s="38">
        <v>88.1</v>
      </c>
      <c r="CR7" s="38">
        <v>54.74</v>
      </c>
      <c r="CS7" s="38">
        <v>53.78</v>
      </c>
      <c r="CT7" s="38">
        <v>53.24</v>
      </c>
      <c r="CU7" s="38">
        <v>52.31</v>
      </c>
      <c r="CV7" s="38">
        <v>60.65</v>
      </c>
      <c r="CW7" s="38">
        <v>59.15</v>
      </c>
      <c r="CX7" s="38">
        <v>89.06</v>
      </c>
      <c r="CY7" s="38">
        <v>89.27</v>
      </c>
      <c r="CZ7" s="38">
        <v>89.94</v>
      </c>
      <c r="DA7" s="38">
        <v>90.73</v>
      </c>
      <c r="DB7" s="38">
        <v>89.92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稲垣　光一郎</dc:creator>
  <cp:lastModifiedBy> </cp:lastModifiedBy>
  <cp:lastPrinted>2018-02-08T01:30:56Z</cp:lastPrinted>
  <dcterms:created xsi:type="dcterms:W3CDTF">2018-02-07T04:07:12Z</dcterms:created>
  <dcterms:modified xsi:type="dcterms:W3CDTF">2018-02-08T02:52:49Z</dcterms:modified>
</cp:coreProperties>
</file>