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<sst xmlns="http://schemas.openxmlformats.org/spreadsheetml/2006/main" count="232" uniqueCount="120">
  <si>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</si>
  <si>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</si>
  <si>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</si>
  <si>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</si>
  <si>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</si>
  <si>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</si>
  <si>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</si>
  <si>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</si>
  <si>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</si>
  <si>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</si>
  <si>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</si>
  <si>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</si>
  <si>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</si>
  <si>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</si>
  <si>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</si>
  <si>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</si>
  <si>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</si>
  <si>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</si>
  <si>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</si>
  <si>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</si>
  <si>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</si>
  <si>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</si>
  <si>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</si>
  <si>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</si>
  <si>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</si>
  <si>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</si>
  <si>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</si>
  <si>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</si>
  <si>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</si>
  <si>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</si>
  <si>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</si>
  <si>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</si>
  <si>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</si>
  <si>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</si>
  <si>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</si>
  <si>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</si>
  <si>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</si>
  <si>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</si>
  <si>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</si>
  <si>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</si>
  <si>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</si>
  <si>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</si>
  <si>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</si>
  <si>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</si>
  <si>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</si>
  <si>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</si>
  <si>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</si>
  <si>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</si>
  <si>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</si>
  <si>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</si>
  <si>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</si>
  <si>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</si>
  <si>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</si>
  <si>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</si>
  <si>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</si>
  <si>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</si>
  <si>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</si>
  <si>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</si>
  <si>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</si>
  <si>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</si>
  <si>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</si>
  <si>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</si>
  <si>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</si>
  <si>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</si>
  <si>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</si>
  <si>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</si>
  <si>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</si>
  <si>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</si>
  <si>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</si>
  <si>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</si>
  <si>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</si>
  <si>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</si>
  <si>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</si>
  <si>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</si>
  <si>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</si>
  <si>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</si>
  <si>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</si>
  <si>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</si>
  <si>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</si>
  <si>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</si>
  <si>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</si>
  <si>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</si>
  <si>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</si>
  <si>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</si>
  <si>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</si>
  <si>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</si>
  <si>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</si>
  <si>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</si>
  <si>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</si>
  <si>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</si>
  <si>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</si>
  <si>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</si>
  <si>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</si>
  <si>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</si>
  <si>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</si>
  <si>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</si>
  <si>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</si>
  <si>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</si>
  <si>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</si>
  <si>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</si>
  <si>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</si>
  <si>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</si>
  <si>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</si>
  <si>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</si>
  <si>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</si>
  <si>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狭山市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</si>
  <si>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</si>
  <si>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</si>
  <si>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</si>
  <si>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</si>
  <si>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</si>
  <si>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</si>
  <si>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</si>
  <si>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</si>
  <si>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</si>
  <si>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</si>
  <si>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</si>
  <si>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類似団体の平均値と同水準で推移していたが、施設の更新等により指数の低下が見られる。
②管路経年化率
　類似団体の平均値を下回っているものの、法定耐用年数内での更新に追いついていない状況である。なお、本市では諸基準に基づいた市の更新基準を設けている。
③管路更新率
　類似団体の平均値を下回っており、適切な維持管理を計画的に行う必要がある。
　老朽管（塩化ビニール管等）については、平成42年度までに更新する計画である。
　</t>
    <rPh sb="1" eb="3">
      <t>ユウケイ</t>
    </rPh>
    <rPh sb="3" eb="5">
      <t>コテイ</t>
    </rPh>
    <rPh sb="5" eb="7">
      <t>シサン</t>
    </rPh>
    <rPh sb="7" eb="9">
      <t>ゲンカ</t>
    </rPh>
    <rPh sb="9" eb="11">
      <t>ショウキャク</t>
    </rPh>
    <rPh sb="11" eb="12">
      <t>リツ</t>
    </rPh>
    <rPh sb="23" eb="26">
      <t>ドウスイジュン</t>
    </rPh>
    <rPh sb="27" eb="29">
      <t>スイイ</t>
    </rPh>
    <rPh sb="35" eb="37">
      <t>シセツ</t>
    </rPh>
    <rPh sb="38" eb="40">
      <t>コウシン</t>
    </rPh>
    <rPh sb="40" eb="41">
      <t>トウ</t>
    </rPh>
    <rPh sb="44" eb="46">
      <t>シスウ</t>
    </rPh>
    <rPh sb="47" eb="49">
      <t>テイカ</t>
    </rPh>
    <rPh sb="50" eb="51">
      <t>ミ</t>
    </rPh>
    <rPh sb="57" eb="59">
      <t>カンロ</t>
    </rPh>
    <rPh sb="59" eb="62">
      <t>ケイネンカ</t>
    </rPh>
    <rPh sb="62" eb="63">
      <t>リツ</t>
    </rPh>
    <rPh sb="65" eb="67">
      <t>ルイジ</t>
    </rPh>
    <rPh sb="67" eb="69">
      <t>ダンタイ</t>
    </rPh>
    <rPh sb="74" eb="76">
      <t>シタマワ</t>
    </rPh>
    <rPh sb="84" eb="86">
      <t>ホウテイ</t>
    </rPh>
    <rPh sb="86" eb="88">
      <t>タイヨウ</t>
    </rPh>
    <rPh sb="88" eb="90">
      <t>ネンスウ</t>
    </rPh>
    <rPh sb="90" eb="91">
      <t>ナイ</t>
    </rPh>
    <rPh sb="93" eb="95">
      <t>コウシン</t>
    </rPh>
    <rPh sb="96" eb="97">
      <t>オ</t>
    </rPh>
    <rPh sb="104" eb="106">
      <t>ジョウキョウ</t>
    </rPh>
    <rPh sb="113" eb="115">
      <t>ホンシ</t>
    </rPh>
    <rPh sb="117" eb="118">
      <t>ショ</t>
    </rPh>
    <rPh sb="118" eb="120">
      <t>キジュン</t>
    </rPh>
    <rPh sb="121" eb="122">
      <t>モト</t>
    </rPh>
    <rPh sb="125" eb="126">
      <t>シ</t>
    </rPh>
    <rPh sb="127" eb="129">
      <t>コウシン</t>
    </rPh>
    <rPh sb="129" eb="131">
      <t>キジュン</t>
    </rPh>
    <rPh sb="132" eb="133">
      <t>モウ</t>
    </rPh>
    <rPh sb="140" eb="142">
      <t>カンロ</t>
    </rPh>
    <rPh sb="142" eb="144">
      <t>コウシン</t>
    </rPh>
    <rPh sb="144" eb="145">
      <t>リツ</t>
    </rPh>
    <rPh sb="163" eb="165">
      <t>テキセツ</t>
    </rPh>
    <rPh sb="166" eb="168">
      <t>イジ</t>
    </rPh>
    <rPh sb="168" eb="170">
      <t>カンリ</t>
    </rPh>
    <rPh sb="171" eb="174">
      <t>ケイカクテキ</t>
    </rPh>
    <rPh sb="175" eb="176">
      <t>オコナ</t>
    </rPh>
    <rPh sb="177" eb="179">
      <t>ヒツヨウ</t>
    </rPh>
    <rPh sb="185" eb="187">
      <t>ロウキュウ</t>
    </rPh>
    <rPh sb="187" eb="188">
      <t>カン</t>
    </rPh>
    <rPh sb="189" eb="191">
      <t>エンカ</t>
    </rPh>
    <rPh sb="195" eb="196">
      <t>カン</t>
    </rPh>
    <rPh sb="196" eb="197">
      <t>トウ</t>
    </rPh>
    <rPh sb="204" eb="206">
      <t>ヘイセイ</t>
    </rPh>
    <rPh sb="208" eb="210">
      <t>ネンド</t>
    </rPh>
    <rPh sb="213" eb="215">
      <t>コウシン</t>
    </rPh>
    <rPh sb="217" eb="219">
      <t>ケイカク</t>
    </rPh>
    <phoneticPr fontId="7"/>
  </si>
  <si>
    <t>　経営の状況としては、経営に必要な経費を料金で賄うことができる健全な経営状況であると分析できる。
 しかしながら、施設利用率や管路更新率が類似団体の平均値を下回っていることから、施設や管路の維持や更新が課題であると分析される。
　今後も、人口減少による水需要の動向を見据えたなかで、施設規模の見直しや老朽化した施設や管路の更新を計画的に進め、安定的な給水体制の維持や、効率的な事業経営を進めていく。</t>
    <rPh sb="1" eb="3">
      <t>ケイエイ</t>
    </rPh>
    <rPh sb="4" eb="6">
      <t>ジョウキョウ</t>
    </rPh>
    <rPh sb="11" eb="13">
      <t>ケイエイ</t>
    </rPh>
    <rPh sb="14" eb="16">
      <t>ヒツヨウ</t>
    </rPh>
    <rPh sb="17" eb="19">
      <t>ケイヒ</t>
    </rPh>
    <rPh sb="20" eb="22">
      <t>リョウキン</t>
    </rPh>
    <rPh sb="23" eb="24">
      <t>マカナ</t>
    </rPh>
    <rPh sb="31" eb="33">
      <t>ケンゼン</t>
    </rPh>
    <rPh sb="34" eb="36">
      <t>ケイエイ</t>
    </rPh>
    <rPh sb="36" eb="38">
      <t>ジョウキョウ</t>
    </rPh>
    <rPh sb="42" eb="44">
      <t>ブンセキ</t>
    </rPh>
    <rPh sb="57" eb="59">
      <t>シセツ</t>
    </rPh>
    <rPh sb="59" eb="62">
      <t>リヨウリツ</t>
    </rPh>
    <rPh sb="63" eb="65">
      <t>カンロ</t>
    </rPh>
    <rPh sb="65" eb="67">
      <t>コウシン</t>
    </rPh>
    <rPh sb="69" eb="71">
      <t>ルイジ</t>
    </rPh>
    <rPh sb="71" eb="73">
      <t>ダンタイ</t>
    </rPh>
    <rPh sb="74" eb="77">
      <t>ヘイキンチ</t>
    </rPh>
    <rPh sb="78" eb="80">
      <t>シタマワ</t>
    </rPh>
    <rPh sb="89" eb="91">
      <t>シセツ</t>
    </rPh>
    <rPh sb="92" eb="94">
      <t>カンロ</t>
    </rPh>
    <rPh sb="95" eb="97">
      <t>イジ</t>
    </rPh>
    <rPh sb="98" eb="100">
      <t>コウシン</t>
    </rPh>
    <rPh sb="101" eb="103">
      <t>カダイ</t>
    </rPh>
    <rPh sb="107" eb="109">
      <t>ブンセキ</t>
    </rPh>
    <rPh sb="115" eb="117">
      <t>コンゴ</t>
    </rPh>
    <rPh sb="119" eb="121">
      <t>ジンコウ</t>
    </rPh>
    <rPh sb="121" eb="123">
      <t>ゲンショウ</t>
    </rPh>
    <rPh sb="126" eb="127">
      <t>ミズ</t>
    </rPh>
    <rPh sb="127" eb="129">
      <t>ジュヨウ</t>
    </rPh>
    <rPh sb="130" eb="132">
      <t>ドウコウ</t>
    </rPh>
    <rPh sb="133" eb="135">
      <t>ミス</t>
    </rPh>
    <rPh sb="141" eb="143">
      <t>シセツ</t>
    </rPh>
    <rPh sb="143" eb="145">
      <t>キボ</t>
    </rPh>
    <rPh sb="146" eb="148">
      <t>ミナオ</t>
    </rPh>
    <rPh sb="150" eb="153">
      <t>ロウキュウカ</t>
    </rPh>
    <rPh sb="155" eb="157">
      <t>シセツ</t>
    </rPh>
    <rPh sb="158" eb="160">
      <t>カンロ</t>
    </rPh>
    <rPh sb="161" eb="163">
      <t>コウシン</t>
    </rPh>
    <rPh sb="164" eb="167">
      <t>ケイカクテキ</t>
    </rPh>
    <rPh sb="168" eb="169">
      <t>スス</t>
    </rPh>
    <rPh sb="171" eb="174">
      <t>アンテイテキ</t>
    </rPh>
    <rPh sb="175" eb="177">
      <t>キュウスイ</t>
    </rPh>
    <rPh sb="177" eb="179">
      <t>タイセイ</t>
    </rPh>
    <rPh sb="180" eb="182">
      <t>イジ</t>
    </rPh>
    <rPh sb="184" eb="187">
      <t>コウリツテキ</t>
    </rPh>
    <rPh sb="188" eb="190">
      <t>ジギョウ</t>
    </rPh>
    <rPh sb="190" eb="192">
      <t>ケイエイ</t>
    </rPh>
    <rPh sb="193" eb="194">
      <t>スス</t>
    </rPh>
    <phoneticPr fontId="7"/>
  </si>
  <si>
    <t xml:space="preserve">①経常収支比率　
　100%を超え、類似団体の平均値以上の水準にあり、現時点では事業に必要な経費を料金収入で賄うことができる健全な経営状態である。施設の更新財源を確保するため一定の収益を確保する必要がある。また、施設の更新等を予定しており、経常収支比率低下の可能性がある。　
③流動比率
　100%を超え、短期的な債務に対する支払能力は健全な状態である。今後、施設の更新等事業の財源として企業債借入を予定しており、数値の低下が予想される。
④企業債残高対給水収益比率
　類似団体の平均値を大幅に下回っている。今後、施設の更新等事業の財源として企業債の借入を予定しており、数値の上昇が予想される。
⑤料金回収率　　
　100%を超え、類似団体の平均値以上の水準にあり、給水に係る費用が給水収益で賄えている。
⑥給水原価　
　類似団体の平均値より低い水準であり、低価格で水を供給している。
⑦施設利用率　
　施設利用率は年々低下しており、類似団体より低い水準にあり、施設の稼働率が低いと判断される。今後見込まれる水需要の減少も踏まえ、施設規模を段階的に見直していく必要がある。
⑧有収率　類似団体の平均値を上回っており、老朽管の更新や施設の適正な維持管理がなされていると分析できる。
</t>
    <rPh sb="1" eb="3">
      <t>ケイジョウ</t>
    </rPh>
    <rPh sb="3" eb="5">
      <t>シュウシ</t>
    </rPh>
    <rPh sb="5" eb="7">
      <t>ヒリツ</t>
    </rPh>
    <rPh sb="15" eb="16">
      <t>コ</t>
    </rPh>
    <rPh sb="18" eb="20">
      <t>ルイジ</t>
    </rPh>
    <rPh sb="20" eb="22">
      <t>ダンタイ</t>
    </rPh>
    <rPh sb="23" eb="26">
      <t>ヘイキンチ</t>
    </rPh>
    <rPh sb="26" eb="28">
      <t>イジョウ</t>
    </rPh>
    <rPh sb="29" eb="31">
      <t>スイジュン</t>
    </rPh>
    <rPh sb="35" eb="38">
      <t>ゲンジテン</t>
    </rPh>
    <rPh sb="40" eb="42">
      <t>ジギョウ</t>
    </rPh>
    <rPh sb="43" eb="45">
      <t>ヒツヨウ</t>
    </rPh>
    <rPh sb="46" eb="48">
      <t>ケイヒ</t>
    </rPh>
    <rPh sb="49" eb="51">
      <t>リョウキン</t>
    </rPh>
    <rPh sb="51" eb="53">
      <t>シュウニュウ</t>
    </rPh>
    <rPh sb="54" eb="55">
      <t>マカナ</t>
    </rPh>
    <rPh sb="62" eb="64">
      <t>ケンゼン</t>
    </rPh>
    <rPh sb="65" eb="67">
      <t>ケイエイ</t>
    </rPh>
    <rPh sb="67" eb="69">
      <t>ジョウタイ</t>
    </rPh>
    <rPh sb="73" eb="75">
      <t>シセツ</t>
    </rPh>
    <rPh sb="76" eb="78">
      <t>コウシン</t>
    </rPh>
    <rPh sb="78" eb="80">
      <t>ザイゲン</t>
    </rPh>
    <rPh sb="81" eb="83">
      <t>カクホ</t>
    </rPh>
    <rPh sb="87" eb="89">
      <t>イッテイ</t>
    </rPh>
    <rPh sb="90" eb="92">
      <t>シュウエキ</t>
    </rPh>
    <rPh sb="93" eb="95">
      <t>カクホ</t>
    </rPh>
    <rPh sb="97" eb="99">
      <t>ヒツヨウ</t>
    </rPh>
    <rPh sb="106" eb="108">
      <t>シセツ</t>
    </rPh>
    <rPh sb="109" eb="111">
      <t>コウシン</t>
    </rPh>
    <rPh sb="111" eb="112">
      <t>トウ</t>
    </rPh>
    <rPh sb="113" eb="115">
      <t>ヨテイ</t>
    </rPh>
    <rPh sb="120" eb="122">
      <t>ケイジョウ</t>
    </rPh>
    <rPh sb="122" eb="124">
      <t>シュウシ</t>
    </rPh>
    <rPh sb="124" eb="126">
      <t>ヒリツ</t>
    </rPh>
    <rPh sb="126" eb="128">
      <t>テイカ</t>
    </rPh>
    <rPh sb="129" eb="132">
      <t>カノウセイ</t>
    </rPh>
    <rPh sb="139" eb="141">
      <t>リュウドウ</t>
    </rPh>
    <rPh sb="141" eb="143">
      <t>ヒリツ</t>
    </rPh>
    <rPh sb="153" eb="156">
      <t>タンキテキ</t>
    </rPh>
    <rPh sb="157" eb="159">
      <t>サイム</t>
    </rPh>
    <rPh sb="160" eb="161">
      <t>タイ</t>
    </rPh>
    <rPh sb="163" eb="165">
      <t>シハラ</t>
    </rPh>
    <rPh sb="165" eb="167">
      <t>ノウリョク</t>
    </rPh>
    <rPh sb="168" eb="170">
      <t>ケンゼン</t>
    </rPh>
    <rPh sb="171" eb="173">
      <t>ジョウタイ</t>
    </rPh>
    <rPh sb="177" eb="179">
      <t>コンゴ</t>
    </rPh>
    <rPh sb="185" eb="186">
      <t>トウ</t>
    </rPh>
    <rPh sb="186" eb="188">
      <t>ジギョウ</t>
    </rPh>
    <rPh sb="194" eb="196">
      <t>キギョウ</t>
    </rPh>
    <rPh sb="196" eb="197">
      <t>サイ</t>
    </rPh>
    <rPh sb="197" eb="198">
      <t>カ</t>
    </rPh>
    <rPh sb="198" eb="199">
      <t>イ</t>
    </rPh>
    <rPh sb="200" eb="202">
      <t>ヨテイ</t>
    </rPh>
    <rPh sb="207" eb="209">
      <t>スウチ</t>
    </rPh>
    <rPh sb="210" eb="212">
      <t>テイカ</t>
    </rPh>
    <rPh sb="213" eb="215">
      <t>ヨソウ</t>
    </rPh>
    <rPh sb="221" eb="223">
      <t>キギョウ</t>
    </rPh>
    <rPh sb="223" eb="224">
      <t>サイ</t>
    </rPh>
    <rPh sb="224" eb="226">
      <t>ザンダカ</t>
    </rPh>
    <rPh sb="226" eb="227">
      <t>タイ</t>
    </rPh>
    <rPh sb="227" eb="229">
      <t>キュウスイ</t>
    </rPh>
    <rPh sb="229" eb="231">
      <t>シュウエキ</t>
    </rPh>
    <rPh sb="231" eb="233">
      <t>ヒリツ</t>
    </rPh>
    <rPh sb="235" eb="237">
      <t>ルイジ</t>
    </rPh>
    <rPh sb="237" eb="239">
      <t>ダンタイ</t>
    </rPh>
    <rPh sb="240" eb="243">
      <t>ヘイキンチ</t>
    </rPh>
    <rPh sb="244" eb="246">
      <t>オオハバ</t>
    </rPh>
    <rPh sb="247" eb="248">
      <t>シタ</t>
    </rPh>
    <rPh sb="248" eb="249">
      <t>マワ</t>
    </rPh>
    <rPh sb="254" eb="256">
      <t>コンゴ</t>
    </rPh>
    <rPh sb="257" eb="259">
      <t>シセツ</t>
    </rPh>
    <rPh sb="260" eb="262">
      <t>コウシン</t>
    </rPh>
    <rPh sb="262" eb="263">
      <t>トウ</t>
    </rPh>
    <rPh sb="263" eb="265">
      <t>ジギョウ</t>
    </rPh>
    <rPh sb="266" eb="268">
      <t>ザイゲン</t>
    </rPh>
    <rPh sb="271" eb="273">
      <t>キギョウ</t>
    </rPh>
    <rPh sb="273" eb="274">
      <t>サイ</t>
    </rPh>
    <rPh sb="275" eb="276">
      <t>カ</t>
    </rPh>
    <rPh sb="276" eb="277">
      <t>イ</t>
    </rPh>
    <rPh sb="278" eb="280">
      <t>ヨテイ</t>
    </rPh>
    <rPh sb="285" eb="287">
      <t>スウチ</t>
    </rPh>
    <rPh sb="288" eb="290">
      <t>ジョウショウ</t>
    </rPh>
    <rPh sb="291" eb="293">
      <t>ヨソウ</t>
    </rPh>
    <rPh sb="299" eb="301">
      <t>リョウキン</t>
    </rPh>
    <rPh sb="301" eb="303">
      <t>カイシュウ</t>
    </rPh>
    <rPh sb="303" eb="304">
      <t>リツ</t>
    </rPh>
    <rPh sb="313" eb="314">
      <t>コ</t>
    </rPh>
    <rPh sb="324" eb="326">
      <t>イジョウ</t>
    </rPh>
    <rPh sb="327" eb="329">
      <t>スイジュン</t>
    </rPh>
    <rPh sb="333" eb="335">
      <t>キュウスイ</t>
    </rPh>
    <rPh sb="336" eb="337">
      <t>カカ</t>
    </rPh>
    <rPh sb="338" eb="340">
      <t>ヒヨウ</t>
    </rPh>
    <rPh sb="341" eb="343">
      <t>キュウスイ</t>
    </rPh>
    <rPh sb="343" eb="345">
      <t>シュウエキ</t>
    </rPh>
    <rPh sb="346" eb="347">
      <t>マカナ</t>
    </rPh>
    <rPh sb="354" eb="356">
      <t>キュウスイ</t>
    </rPh>
    <rPh sb="356" eb="358">
      <t>ゲンカ</t>
    </rPh>
    <rPh sb="361" eb="363">
      <t>ルイジ</t>
    </rPh>
    <rPh sb="363" eb="365">
      <t>ダンタイ</t>
    </rPh>
    <rPh sb="366" eb="369">
      <t>ヘイキンチ</t>
    </rPh>
    <rPh sb="371" eb="372">
      <t>ヒク</t>
    </rPh>
    <rPh sb="373" eb="375">
      <t>スイジュン</t>
    </rPh>
    <rPh sb="379" eb="380">
      <t>テイ</t>
    </rPh>
    <rPh sb="380" eb="382">
      <t>カカク</t>
    </rPh>
    <rPh sb="383" eb="384">
      <t>ミズ</t>
    </rPh>
    <rPh sb="385" eb="387">
      <t>キョウキュウ</t>
    </rPh>
    <rPh sb="394" eb="396">
      <t>シセツ</t>
    </rPh>
    <rPh sb="396" eb="399">
      <t>リヨウリツ</t>
    </rPh>
    <rPh sb="408" eb="410">
      <t>ネンネン</t>
    </rPh>
    <rPh sb="410" eb="412">
      <t>テイカ</t>
    </rPh>
    <rPh sb="431" eb="433">
      <t>シセツ</t>
    </rPh>
    <rPh sb="434" eb="436">
      <t>カドウ</t>
    </rPh>
    <rPh sb="436" eb="437">
      <t>リツ</t>
    </rPh>
    <rPh sb="438" eb="439">
      <t>ヒク</t>
    </rPh>
    <rPh sb="441" eb="443">
      <t>ハンダン</t>
    </rPh>
    <rPh sb="447" eb="449">
      <t>コンゴ</t>
    </rPh>
    <rPh sb="449" eb="451">
      <t>ミコ</t>
    </rPh>
    <rPh sb="454" eb="455">
      <t>ミズ</t>
    </rPh>
    <rPh sb="455" eb="457">
      <t>ジュヨウ</t>
    </rPh>
    <rPh sb="458" eb="460">
      <t>ゲンショウ</t>
    </rPh>
    <rPh sb="461" eb="462">
      <t>フ</t>
    </rPh>
    <rPh sb="465" eb="467">
      <t>シセツ</t>
    </rPh>
    <rPh sb="467" eb="469">
      <t>キボ</t>
    </rPh>
    <rPh sb="470" eb="473">
      <t>ダンカイテキ</t>
    </rPh>
    <rPh sb="474" eb="476">
      <t>ミナオ</t>
    </rPh>
    <rPh sb="480" eb="482">
      <t>ヒツヨウ</t>
    </rPh>
    <rPh sb="488" eb="491">
      <t>ユウシュウリツ</t>
    </rPh>
    <rPh sb="501" eb="502">
      <t>ウエ</t>
    </rPh>
    <rPh sb="508" eb="510">
      <t>ロウキュウ</t>
    </rPh>
    <rPh sb="510" eb="511">
      <t>カン</t>
    </rPh>
    <rPh sb="512" eb="514">
      <t>コウシン</t>
    </rPh>
    <rPh sb="515" eb="517">
      <t>シセツ</t>
    </rPh>
    <rPh sb="518" eb="520">
      <t>テキセイ</t>
    </rPh>
    <rPh sb="521" eb="523">
      <t>イジ</t>
    </rPh>
    <rPh sb="523" eb="525">
      <t>カンリ</t>
    </rPh>
    <rPh sb="533" eb="535">
      <t>ブンセキ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</si>
</sst>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1.19</c:v>
                </c:pt>
                <c:pt idx="1">
                  <c:v>0.8</c:v>
                </c:pt>
                <c:pt idx="2">
                  <c:v>0.81</c:v>
                </c:pt>
                <c:pt idx="3">
                  <c:v>0.94</c:v>
                </c:pt>
                <c:pt idx="4">
                  <c:v>0.32</c:v>
                </c:pt>
              </c:numCache>
            </c:numRef>
          </c:val>
        </c:ser>
        <c:dLbls>
          <c:showLegendKey val="0"/>
          <c:showVal val="0"/>
          <c:showCatName val="0"/>
          <c:showSerName val="0"/>
          <c:showPercent val="0"/>
          <c:showBubbleSize val="0"/>
        </c:dLbls>
        <c:gapWidth val="150"/>
        <c:axId val="92203264"/>
        <c:axId val="909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92203264"/>
        <c:axId val="90972160"/>
      </c:lineChart>
      <c:dateAx>
        <c:axId val="92203264"/>
        <c:scaling>
          <c:orientation val="minMax"/>
        </c:scaling>
        <c:delete val="1"/>
        <c:axPos val="b"/>
        <c:numFmt formatCode="ge" sourceLinked="1"/>
        <c:majorTickMark val="none"/>
        <c:minorTickMark val="none"/>
        <c:tickLblPos val="none"/>
        <c:crossAx val="90972160"/>
        <c:crosses val="autoZero"/>
        <c:auto val="1"/>
        <c:lblOffset val="100"/>
        <c:baseTimeUnit val="years"/>
      </c:dateAx>
      <c:valAx>
        <c:axId val="909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57.28</c:v>
                </c:pt>
                <c:pt idx="1">
                  <c:v>56.56</c:v>
                </c:pt>
                <c:pt idx="2">
                  <c:v>55.72</c:v>
                </c:pt>
                <c:pt idx="3">
                  <c:v>55.63</c:v>
                </c:pt>
                <c:pt idx="4">
                  <c:v>55.14</c:v>
                </c:pt>
              </c:numCache>
            </c:numRef>
          </c:val>
        </c:ser>
        <c:dLbls>
          <c:showLegendKey val="0"/>
          <c:showVal val="0"/>
          <c:showCatName val="0"/>
          <c:showSerName val="0"/>
          <c:showPercent val="0"/>
          <c:showBubbleSize val="0"/>
        </c:dLbls>
        <c:gapWidth val="150"/>
        <c:axId val="98391936"/>
        <c:axId val="984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8391936"/>
        <c:axId val="98402304"/>
      </c:lineChart>
      <c:dateAx>
        <c:axId val="98391936"/>
        <c:scaling>
          <c:orientation val="minMax"/>
        </c:scaling>
        <c:delete val="1"/>
        <c:axPos val="b"/>
        <c:numFmt formatCode="ge" sourceLinked="1"/>
        <c:majorTickMark val="none"/>
        <c:minorTickMark val="none"/>
        <c:tickLblPos val="none"/>
        <c:crossAx val="98402304"/>
        <c:crosses val="autoZero"/>
        <c:auto val="1"/>
        <c:lblOffset val="100"/>
        <c:baseTimeUnit val="years"/>
      </c:dateAx>
      <c:valAx>
        <c:axId val="984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94.93</c:v>
                </c:pt>
                <c:pt idx="1">
                  <c:v>96.1</c:v>
                </c:pt>
                <c:pt idx="2">
                  <c:v>94.78</c:v>
                </c:pt>
                <c:pt idx="3">
                  <c:v>94.65</c:v>
                </c:pt>
                <c:pt idx="4">
                  <c:v>95.02</c:v>
                </c:pt>
              </c:numCache>
            </c:numRef>
          </c:val>
        </c:ser>
        <c:dLbls>
          <c:showLegendKey val="0"/>
          <c:showVal val="0"/>
          <c:showCatName val="0"/>
          <c:showSerName val="0"/>
          <c:showPercent val="0"/>
          <c:showBubbleSize val="0"/>
        </c:dLbls>
        <c:gapWidth val="150"/>
        <c:axId val="98711040"/>
        <c:axId val="98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8711040"/>
        <c:axId val="98712960"/>
      </c:lineChart>
      <c:dateAx>
        <c:axId val="98711040"/>
        <c:scaling>
          <c:orientation val="minMax"/>
        </c:scaling>
        <c:delete val="1"/>
        <c:axPos val="b"/>
        <c:numFmt formatCode="ge" sourceLinked="1"/>
        <c:majorTickMark val="none"/>
        <c:minorTickMark val="none"/>
        <c:tickLblPos val="none"/>
        <c:crossAx val="98712960"/>
        <c:crosses val="autoZero"/>
        <c:auto val="1"/>
        <c:lblOffset val="100"/>
        <c:baseTimeUnit val="years"/>
      </c:dateAx>
      <c:valAx>
        <c:axId val="98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107.34</c:v>
                </c:pt>
                <c:pt idx="1">
                  <c:v>108.99</c:v>
                </c:pt>
                <c:pt idx="2">
                  <c:v>119.15</c:v>
                </c:pt>
                <c:pt idx="3">
                  <c:v>121.17</c:v>
                </c:pt>
                <c:pt idx="4">
                  <c:v>119.9</c:v>
                </c:pt>
              </c:numCache>
            </c:numRef>
          </c:val>
        </c:ser>
        <c:dLbls>
          <c:showLegendKey val="0"/>
          <c:showVal val="0"/>
          <c:showCatName val="0"/>
          <c:showSerName val="0"/>
          <c:showPercent val="0"/>
          <c:showBubbleSize val="0"/>
        </c:dLbls>
        <c:gapWidth val="150"/>
        <c:axId val="91010176"/>
        <c:axId val="910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91010176"/>
        <c:axId val="91012096"/>
      </c:lineChart>
      <c:dateAx>
        <c:axId val="91010176"/>
        <c:scaling>
          <c:orientation val="minMax"/>
        </c:scaling>
        <c:delete val="1"/>
        <c:axPos val="b"/>
        <c:numFmt formatCode="ge" sourceLinked="1"/>
        <c:majorTickMark val="none"/>
        <c:minorTickMark val="none"/>
        <c:tickLblPos val="none"/>
        <c:crossAx val="91012096"/>
        <c:crosses val="autoZero"/>
        <c:auto val="1"/>
        <c:lblOffset val="100"/>
        <c:baseTimeUnit val="years"/>
      </c:dateAx>
      <c:valAx>
        <c:axId val="9101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43.23</c:v>
                </c:pt>
                <c:pt idx="1">
                  <c:v>44.46</c:v>
                </c:pt>
                <c:pt idx="2">
                  <c:v>45.74</c:v>
                </c:pt>
                <c:pt idx="3">
                  <c:v>46.98</c:v>
                </c:pt>
                <c:pt idx="4">
                  <c:v>44.07</c:v>
                </c:pt>
              </c:numCache>
            </c:numRef>
          </c:val>
        </c:ser>
        <c:dLbls>
          <c:showLegendKey val="0"/>
          <c:showVal val="0"/>
          <c:showCatName val="0"/>
          <c:showSerName val="0"/>
          <c:showPercent val="0"/>
          <c:showBubbleSize val="0"/>
        </c:dLbls>
        <c:gapWidth val="150"/>
        <c:axId val="98005760"/>
        <c:axId val="98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98005760"/>
        <c:axId val="98007680"/>
      </c:lineChart>
      <c:dateAx>
        <c:axId val="98005760"/>
        <c:scaling>
          <c:orientation val="minMax"/>
        </c:scaling>
        <c:delete val="1"/>
        <c:axPos val="b"/>
        <c:numFmt formatCode="ge" sourceLinked="1"/>
        <c:majorTickMark val="none"/>
        <c:minorTickMark val="none"/>
        <c:tickLblPos val="none"/>
        <c:crossAx val="98007680"/>
        <c:crosses val="autoZero"/>
        <c:auto val="1"/>
        <c:lblOffset val="100"/>
        <c:baseTimeUnit val="years"/>
      </c:dateAx>
      <c:valAx>
        <c:axId val="98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10.4</c:v>
                </c:pt>
                <c:pt idx="1">
                  <c:v>11.54</c:v>
                </c:pt>
                <c:pt idx="2">
                  <c:v>11.24</c:v>
                </c:pt>
                <c:pt idx="3">
                  <c:v>11.13</c:v>
                </c:pt>
                <c:pt idx="4">
                  <c:v>11.59</c:v>
                </c:pt>
              </c:numCache>
            </c:numRef>
          </c:val>
        </c:ser>
        <c:dLbls>
          <c:showLegendKey val="0"/>
          <c:showVal val="0"/>
          <c:showCatName val="0"/>
          <c:showSerName val="0"/>
          <c:showPercent val="0"/>
          <c:showBubbleSize val="0"/>
        </c:dLbls>
        <c:gapWidth val="150"/>
        <c:axId val="98038144"/>
        <c:axId val="980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98038144"/>
        <c:axId val="98040064"/>
      </c:lineChart>
      <c:dateAx>
        <c:axId val="98038144"/>
        <c:scaling>
          <c:orientation val="minMax"/>
        </c:scaling>
        <c:delete val="1"/>
        <c:axPos val="b"/>
        <c:numFmt formatCode="ge" sourceLinked="1"/>
        <c:majorTickMark val="none"/>
        <c:minorTickMark val="none"/>
        <c:tickLblPos val="none"/>
        <c:crossAx val="98040064"/>
        <c:crosses val="autoZero"/>
        <c:auto val="1"/>
        <c:lblOffset val="100"/>
        <c:baseTimeUnit val="years"/>
      </c:dateAx>
      <c:valAx>
        <c:axId val="980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81024"/>
        <c:axId val="980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8081024"/>
        <c:axId val="98087296"/>
      </c:lineChart>
      <c:dateAx>
        <c:axId val="98081024"/>
        <c:scaling>
          <c:orientation val="minMax"/>
        </c:scaling>
        <c:delete val="1"/>
        <c:axPos val="b"/>
        <c:numFmt formatCode="ge" sourceLinked="1"/>
        <c:majorTickMark val="none"/>
        <c:minorTickMark val="none"/>
        <c:tickLblPos val="none"/>
        <c:crossAx val="98087296"/>
        <c:crosses val="autoZero"/>
        <c:auto val="1"/>
        <c:lblOffset val="100"/>
        <c:baseTimeUnit val="years"/>
      </c:dateAx>
      <c:valAx>
        <c:axId val="9808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1113.8900000000001</c:v>
                </c:pt>
                <c:pt idx="1">
                  <c:v>1347.14</c:v>
                </c:pt>
                <c:pt idx="2">
                  <c:v>688.03</c:v>
                </c:pt>
                <c:pt idx="3">
                  <c:v>291.36</c:v>
                </c:pt>
                <c:pt idx="4">
                  <c:v>501.73</c:v>
                </c:pt>
              </c:numCache>
            </c:numRef>
          </c:val>
        </c:ser>
        <c:dLbls>
          <c:showLegendKey val="0"/>
          <c:showVal val="0"/>
          <c:showCatName val="0"/>
          <c:showSerName val="0"/>
          <c:showPercent val="0"/>
          <c:showBubbleSize val="0"/>
        </c:dLbls>
        <c:gapWidth val="150"/>
        <c:axId val="98129792"/>
        <c:axId val="98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8129792"/>
        <c:axId val="98136064"/>
      </c:lineChart>
      <c:dateAx>
        <c:axId val="98129792"/>
        <c:scaling>
          <c:orientation val="minMax"/>
        </c:scaling>
        <c:delete val="1"/>
        <c:axPos val="b"/>
        <c:numFmt formatCode="ge" sourceLinked="1"/>
        <c:majorTickMark val="none"/>
        <c:minorTickMark val="none"/>
        <c:tickLblPos val="none"/>
        <c:crossAx val="98136064"/>
        <c:crosses val="autoZero"/>
        <c:auto val="1"/>
        <c:lblOffset val="100"/>
        <c:baseTimeUnit val="years"/>
      </c:dateAx>
      <c:valAx>
        <c:axId val="981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102.73</c:v>
                </c:pt>
                <c:pt idx="1">
                  <c:v>94.98</c:v>
                </c:pt>
                <c:pt idx="2">
                  <c:v>90.44</c:v>
                </c:pt>
                <c:pt idx="3">
                  <c:v>100.03</c:v>
                </c:pt>
                <c:pt idx="4">
                  <c:v>112.95</c:v>
                </c:pt>
              </c:numCache>
            </c:numRef>
          </c:val>
        </c:ser>
        <c:dLbls>
          <c:showLegendKey val="0"/>
          <c:showVal val="0"/>
          <c:showCatName val="0"/>
          <c:showSerName val="0"/>
          <c:showPercent val="0"/>
          <c:showBubbleSize val="0"/>
        </c:dLbls>
        <c:gapWidth val="150"/>
        <c:axId val="98143616"/>
        <c:axId val="98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8143616"/>
        <c:axId val="98170368"/>
      </c:lineChart>
      <c:dateAx>
        <c:axId val="98143616"/>
        <c:scaling>
          <c:orientation val="minMax"/>
        </c:scaling>
        <c:delete val="1"/>
        <c:axPos val="b"/>
        <c:numFmt formatCode="ge" sourceLinked="1"/>
        <c:majorTickMark val="none"/>
        <c:minorTickMark val="none"/>
        <c:tickLblPos val="none"/>
        <c:crossAx val="98170368"/>
        <c:crosses val="autoZero"/>
        <c:auto val="1"/>
        <c:lblOffset val="100"/>
        <c:baseTimeUnit val="years"/>
      </c:dateAx>
      <c:valAx>
        <c:axId val="9817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100.95</c:v>
                </c:pt>
                <c:pt idx="1">
                  <c:v>102.62</c:v>
                </c:pt>
                <c:pt idx="2">
                  <c:v>115.27</c:v>
                </c:pt>
                <c:pt idx="3">
                  <c:v>115.72</c:v>
                </c:pt>
                <c:pt idx="4">
                  <c:v>114.77</c:v>
                </c:pt>
              </c:numCache>
            </c:numRef>
          </c:val>
        </c:ser>
        <c:dLbls>
          <c:showLegendKey val="0"/>
          <c:showVal val="0"/>
          <c:showCatName val="0"/>
          <c:showSerName val="0"/>
          <c:showPercent val="0"/>
          <c:showBubbleSize val="0"/>
        </c:dLbls>
        <c:gapWidth val="150"/>
        <c:axId val="98196480"/>
        <c:axId val="982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98196480"/>
        <c:axId val="98202752"/>
      </c:lineChart>
      <c:dateAx>
        <c:axId val="98196480"/>
        <c:scaling>
          <c:orientation val="minMax"/>
        </c:scaling>
        <c:delete val="1"/>
        <c:axPos val="b"/>
        <c:numFmt formatCode="ge" sourceLinked="1"/>
        <c:majorTickMark val="none"/>
        <c:minorTickMark val="none"/>
        <c:tickLblPos val="none"/>
        <c:crossAx val="98202752"/>
        <c:crosses val="autoZero"/>
        <c:auto val="1"/>
        <c:lblOffset val="100"/>
        <c:baseTimeUnit val="years"/>
      </c:dateAx>
      <c:valAx>
        <c:axId val="982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157.12</c:v>
                </c:pt>
                <c:pt idx="1">
                  <c:v>155.01</c:v>
                </c:pt>
                <c:pt idx="2">
                  <c:v>136.55000000000001</c:v>
                </c:pt>
                <c:pt idx="3">
                  <c:v>135.35</c:v>
                </c:pt>
                <c:pt idx="4">
                  <c:v>136.41999999999999</c:v>
                </c:pt>
              </c:numCache>
            </c:numRef>
          </c:val>
        </c:ser>
        <c:dLbls>
          <c:showLegendKey val="0"/>
          <c:showVal val="0"/>
          <c:showCatName val="0"/>
          <c:showSerName val="0"/>
          <c:showPercent val="0"/>
          <c:showBubbleSize val="0"/>
        </c:dLbls>
        <c:gapWidth val="150"/>
        <c:axId val="98228480"/>
        <c:axId val="982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98228480"/>
        <c:axId val="98230656"/>
      </c:lineChart>
      <c:dateAx>
        <c:axId val="98228480"/>
        <c:scaling>
          <c:orientation val="minMax"/>
        </c:scaling>
        <c:delete val="1"/>
        <c:axPos val="b"/>
        <c:numFmt formatCode="ge" sourceLinked="1"/>
        <c:majorTickMark val="none"/>
        <c:minorTickMark val="none"/>
        <c:tickLblPos val="none"/>
        <c:crossAx val="98230656"/>
        <c:crosses val="autoZero"/>
        <c:auto val="1"/>
        <c:lblOffset val="100"/>
        <c:baseTimeUnit val="years"/>
      </c:dateAx>
      <c:valAx>
        <c:axId val="982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75" zoomScaleNormal="7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狭山市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153054</v>
      </c>
      <c r="AM8" s="61"/>
      <c r="AN8" s="61"/>
      <c r="AO8" s="61"/>
      <c r="AP8" s="61"/>
      <c r="AQ8" s="61"/>
      <c r="AR8" s="61"/>
      <c r="AS8" s="61"/>
      <c r="AT8" s="51">
        <f>データ!$S$6</f>
        <v>48.99</v>
      </c>
      <c r="AU8" s="52"/>
      <c r="AV8" s="52"/>
      <c r="AW8" s="52"/>
      <c r="AX8" s="52"/>
      <c r="AY8" s="52"/>
      <c r="AZ8" s="52"/>
      <c r="BA8" s="52"/>
      <c r="BB8" s="53">
        <f>データ!$T$6</f>
        <v>3124.19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87.09</v>
      </c>
      <c r="J10" s="52"/>
      <c r="K10" s="52"/>
      <c r="L10" s="52"/>
      <c r="M10" s="52"/>
      <c r="N10" s="52"/>
      <c r="O10" s="64"/>
      <c r="P10" s="53">
        <f>データ!$P$6</f>
        <v>99.3</v>
      </c>
      <c r="Q10" s="53"/>
      <c r="R10" s="53"/>
      <c r="S10" s="53"/>
      <c r="T10" s="53"/>
      <c r="U10" s="53"/>
      <c r="V10" s="53"/>
      <c r="W10" s="61">
        <f>データ!$Q$6</f>
        <v>2214</v>
      </c>
      <c r="X10" s="61"/>
      <c r="Y10" s="61"/>
      <c r="Z10" s="61"/>
      <c r="AA10" s="61"/>
      <c r="AB10" s="61"/>
      <c r="AC10" s="61"/>
      <c r="AD10" s="2"/>
      <c r="AE10" s="2"/>
      <c r="AF10" s="2"/>
      <c r="AG10" s="2"/>
      <c r="AH10" s="5"/>
      <c r="AI10" s="5"/>
      <c r="AJ10" s="5"/>
      <c r="AK10" s="5"/>
      <c r="AL10" s="61">
        <f>データ!$U$6</f>
        <v>151658</v>
      </c>
      <c r="AM10" s="61"/>
      <c r="AN10" s="61"/>
      <c r="AO10" s="61"/>
      <c r="AP10" s="61"/>
      <c r="AQ10" s="61"/>
      <c r="AR10" s="61"/>
      <c r="AS10" s="61"/>
      <c r="AT10" s="51">
        <f>データ!$V$6</f>
        <v>46.27</v>
      </c>
      <c r="AU10" s="52"/>
      <c r="AV10" s="52"/>
      <c r="AW10" s="52"/>
      <c r="AX10" s="52"/>
      <c r="AY10" s="52"/>
      <c r="AZ10" s="52"/>
      <c r="BA10" s="52"/>
      <c r="BB10" s="53">
        <f>データ!$W$6</f>
        <v>3277.67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112151</v>
      </c>
      <c r="D6" s="34">
        <f t="shared" si="3"/>
        <v>46</v>
      </c>
      <c r="E6" s="34">
        <f t="shared" si="3"/>
        <v>1</v>
      </c>
      <c r="F6" s="34">
        <f t="shared" si="3"/>
        <v>0</v>
      </c>
      <c r="G6" s="34">
        <f t="shared" si="3"/>
        <v>1</v>
      </c>
      <c r="H6" s="34" t="str">
        <f t="shared" si="3"/>
        <v>埼玉県　狭山市</v>
      </c>
      <c r="I6" s="34" t="str">
        <f t="shared" si="3"/>
        <v>法適用</v>
      </c>
      <c r="J6" s="34" t="str">
        <f t="shared" si="3"/>
        <v>水道事業</v>
      </c>
      <c r="K6" s="34" t="str">
        <f t="shared" si="3"/>
        <v>末端給水事業</v>
      </c>
      <c r="L6" s="34" t="str">
        <f t="shared" si="3"/>
        <v>A2</v>
      </c>
      <c r="M6" s="34">
        <f t="shared" si="3"/>
        <v>0</v>
      </c>
      <c r="N6" s="35" t="str">
        <f t="shared" si="3"/>
        <v>-</v>
      </c>
      <c r="O6" s="35">
        <f t="shared" si="3"/>
        <v>87.09</v>
      </c>
      <c r="P6" s="35">
        <f t="shared" si="3"/>
        <v>99.3</v>
      </c>
      <c r="Q6" s="35">
        <f t="shared" si="3"/>
        <v>2214</v>
      </c>
      <c r="R6" s="35">
        <f t="shared" si="3"/>
        <v>153054</v>
      </c>
      <c r="S6" s="35">
        <f t="shared" si="3"/>
        <v>48.99</v>
      </c>
      <c r="T6" s="35">
        <f t="shared" si="3"/>
        <v>3124.19</v>
      </c>
      <c r="U6" s="35">
        <f t="shared" si="3"/>
        <v>151658</v>
      </c>
      <c r="V6" s="35">
        <f t="shared" si="3"/>
        <v>46.27</v>
      </c>
      <c r="W6" s="35">
        <f t="shared" si="3"/>
        <v>3277.67</v>
      </c>
      <c r="X6" s="36">
        <f>IF(X7="",NA(),X7)</f>
        <v>107.34</v>
      </c>
      <c r="Y6" s="36">
        <f t="shared" ref="Y6:AG6" si="4">IF(Y7="",NA(),Y7)</f>
        <v>108.99</v>
      </c>
      <c r="Z6" s="36">
        <f t="shared" si="4"/>
        <v>119.15</v>
      </c>
      <c r="AA6" s="36">
        <f t="shared" si="4"/>
        <v>121.17</v>
      </c>
      <c r="AB6" s="36">
        <f t="shared" si="4"/>
        <v>119.9</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1113.8900000000001</v>
      </c>
      <c r="AU6" s="36">
        <f t="shared" ref="AU6:BC6" si="6">IF(AU7="",NA(),AU7)</f>
        <v>1347.14</v>
      </c>
      <c r="AV6" s="36">
        <f t="shared" si="6"/>
        <v>688.03</v>
      </c>
      <c r="AW6" s="36">
        <f t="shared" si="6"/>
        <v>291.36</v>
      </c>
      <c r="AX6" s="36">
        <f t="shared" si="6"/>
        <v>501.73</v>
      </c>
      <c r="AY6" s="36">
        <f t="shared" si="6"/>
        <v>590.46</v>
      </c>
      <c r="AZ6" s="36">
        <f t="shared" si="6"/>
        <v>628.34</v>
      </c>
      <c r="BA6" s="36">
        <f t="shared" si="6"/>
        <v>289.8</v>
      </c>
      <c r="BB6" s="36">
        <f t="shared" si="6"/>
        <v>299.44</v>
      </c>
      <c r="BC6" s="36">
        <f t="shared" si="6"/>
        <v>311.99</v>
      </c>
      <c r="BD6" s="35" t="str">
        <f>IF(BD7="","",IF(BD7="-","【-】","【"&amp;SUBSTITUTE(TEXT(BD7,"#,##0.00"),"-","△")&amp;"】"))</f>
        <v>【262.87】</v>
      </c>
      <c r="BE6" s="36">
        <f>IF(BE7="",NA(),BE7)</f>
        <v>102.73</v>
      </c>
      <c r="BF6" s="36">
        <f t="shared" ref="BF6:BN6" si="7">IF(BF7="",NA(),BF7)</f>
        <v>94.98</v>
      </c>
      <c r="BG6" s="36">
        <f t="shared" si="7"/>
        <v>90.44</v>
      </c>
      <c r="BH6" s="36">
        <f t="shared" si="7"/>
        <v>100.03</v>
      </c>
      <c r="BI6" s="36">
        <f t="shared" si="7"/>
        <v>112.95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100.95</v>
      </c>
      <c r="BQ6" s="36">
        <f t="shared" ref="BQ6:BY6" si="8">IF(BQ7="",NA(),BQ7)</f>
        <v>102.62</v>
      </c>
      <c r="BR6" s="36">
        <f t="shared" si="8"/>
        <v>115.27</v>
      </c>
      <c r="BS6" s="36">
        <f t="shared" si="8"/>
        <v>115.72</v>
      </c>
      <c r="BT6" s="36">
        <f t="shared" si="8"/>
        <v>114.77</v>
      </c>
      <c r="BU6" s="36">
        <f t="shared" si="8"/>
        <v>99.91</v>
      </c>
      <c r="BV6" s="36">
        <f t="shared" si="8"/>
        <v>99.89</v>
      </c>
      <c r="BW6" s="36">
        <f t="shared" si="8"/>
        <v>107.05</v>
      </c>
      <c r="BX6" s="36">
        <f t="shared" si="8"/>
        <v>106.4</v>
      </c>
      <c r="BY6" s="36">
        <f t="shared" si="8"/>
        <v>107.61</v>
      </c>
      <c r="BZ6" s="35" t="str">
        <f>IF(BZ7="","",IF(BZ7="-","【-】","【"&amp;SUBSTITUTE(TEXT(BZ7,"#,##0.00"),"-","△")&amp;"】"))</f>
        <v>【105.59】</v>
      </c>
      <c r="CA6" s="36">
        <f>IF(CA7="",NA(),CA7)</f>
        <v>157.12</v>
      </c>
      <c r="CB6" s="36">
        <f t="shared" ref="CB6:CJ6" si="9">IF(CB7="",NA(),CB7)</f>
        <v>155.01</v>
      </c>
      <c r="CC6" s="36">
        <f t="shared" si="9"/>
        <v>136.55000000000001</v>
      </c>
      <c r="CD6" s="36">
        <f t="shared" si="9"/>
        <v>135.35</v>
      </c>
      <c r="CE6" s="36">
        <f t="shared" si="9"/>
        <v>136.41999999999999</v>
      </c>
      <c r="CF6" s="36">
        <f t="shared" si="9"/>
        <v>164.25</v>
      </c>
      <c r="CG6" s="36">
        <f t="shared" si="9"/>
        <v>165.34</v>
      </c>
      <c r="CH6" s="36">
        <f t="shared" si="9"/>
        <v>155.09</v>
      </c>
      <c r="CI6" s="36">
        <f t="shared" si="9"/>
        <v>156.29</v>
      </c>
      <c r="CJ6" s="36">
        <f t="shared" si="9"/>
        <v>155.69</v>
      </c>
      <c r="CK6" s="35" t="str">
        <f>IF(CK7="","",IF(CK7="-","【-】","【"&amp;SUBSTITUTE(TEXT(CK7,"#,##0.00"),"-","△")&amp;"】"))</f>
        <v>【163.27】</v>
      </c>
      <c r="CL6" s="36">
        <f>IF(CL7="",NA(),CL7)</f>
        <v>57.28</v>
      </c>
      <c r="CM6" s="36">
        <f t="shared" ref="CM6:CU6" si="10">IF(CM7="",NA(),CM7)</f>
        <v>56.56</v>
      </c>
      <c r="CN6" s="36">
        <f t="shared" si="10"/>
        <v>55.72</v>
      </c>
      <c r="CO6" s="36">
        <f t="shared" si="10"/>
        <v>55.63</v>
      </c>
      <c r="CP6" s="36">
        <f t="shared" si="10"/>
        <v>55.14</v>
      </c>
      <c r="CQ6" s="36">
        <f t="shared" si="10"/>
        <v>62.71</v>
      </c>
      <c r="CR6" s="36">
        <f t="shared" si="10"/>
        <v>62.15</v>
      </c>
      <c r="CS6" s="36">
        <f t="shared" si="10"/>
        <v>61.61</v>
      </c>
      <c r="CT6" s="36">
        <f t="shared" si="10"/>
        <v>62.34</v>
      </c>
      <c r="CU6" s="36">
        <f t="shared" si="10"/>
        <v>62.46</v>
      </c>
      <c r="CV6" s="35" t="str">
        <f>IF(CV7="","",IF(CV7="-","【-】","【"&amp;SUBSTITUTE(TEXT(CV7,"#,##0.00"),"-","△")&amp;"】"))</f>
        <v>【59.94】</v>
      </c>
      <c r="CW6" s="36">
        <f>IF(CW7="",NA(),CW7)</f>
        <v>94.93</v>
      </c>
      <c r="CX6" s="36">
        <f t="shared" ref="CX6:DF6" si="11">IF(CX7="",NA(),CX7)</f>
        <v>96.1</v>
      </c>
      <c r="CY6" s="36">
        <f t="shared" si="11"/>
        <v>94.78</v>
      </c>
      <c r="CZ6" s="36">
        <f t="shared" si="11"/>
        <v>94.65</v>
      </c>
      <c r="DA6" s="36">
        <f t="shared" si="11"/>
        <v>95.02</v>
      </c>
      <c r="DB6" s="36">
        <f t="shared" si="11"/>
        <v>90.54</v>
      </c>
      <c r="DC6" s="36">
        <f t="shared" si="11"/>
        <v>90.64</v>
      </c>
      <c r="DD6" s="36">
        <f t="shared" si="11"/>
        <v>90.23</v>
      </c>
      <c r="DE6" s="36">
        <f t="shared" si="11"/>
        <v>90.15</v>
      </c>
      <c r="DF6" s="36">
        <f t="shared" si="11"/>
        <v>90.62</v>
      </c>
      <c r="DG6" s="35" t="str">
        <f>IF(DG7="","",IF(DG7="-","【-】","【"&amp;SUBSTITUTE(TEXT(DG7,"#,##0.00"),"-","△")&amp;"】"))</f>
        <v>【90.22】</v>
      </c>
      <c r="DH6" s="36">
        <f>IF(DH7="",NA(),DH7)</f>
        <v>43.23</v>
      </c>
      <c r="DI6" s="36">
        <f t="shared" ref="DI6:DQ6" si="12">IF(DI7="",NA(),DI7)</f>
        <v>44.46</v>
      </c>
      <c r="DJ6" s="36">
        <f t="shared" si="12"/>
        <v>45.74</v>
      </c>
      <c r="DK6" s="36">
        <f t="shared" si="12"/>
        <v>46.98</v>
      </c>
      <c r="DL6" s="36">
        <f t="shared" si="12"/>
        <v>44.07</v>
      </c>
      <c r="DM6" s="36">
        <f t="shared" si="12"/>
        <v>42.43</v>
      </c>
      <c r="DN6" s="36">
        <f t="shared" si="12"/>
        <v>43.24</v>
      </c>
      <c r="DO6" s="36">
        <f t="shared" si="12"/>
        <v>46.36</v>
      </c>
      <c r="DP6" s="36">
        <f t="shared" si="12"/>
        <v>47.37</v>
      </c>
      <c r="DQ6" s="36">
        <f t="shared" si="12"/>
        <v>48.01</v>
      </c>
      <c r="DR6" s="35" t="str">
        <f>IF(DR7="","",IF(DR7="-","【-】","【"&amp;SUBSTITUTE(TEXT(DR7,"#,##0.00"),"-","△")&amp;"】"))</f>
        <v>【47.91】</v>
      </c>
      <c r="DS6" s="36">
        <f>IF(DS7="",NA(),DS7)</f>
        <v>10.4</v>
      </c>
      <c r="DT6" s="36">
        <f t="shared" ref="DT6:EB6" si="13">IF(DT7="",NA(),DT7)</f>
        <v>11.54</v>
      </c>
      <c r="DU6" s="36">
        <f t="shared" si="13"/>
        <v>11.24</v>
      </c>
      <c r="DV6" s="36">
        <f t="shared" si="13"/>
        <v>11.13</v>
      </c>
      <c r="DW6" s="36">
        <f t="shared" si="13"/>
        <v>11.59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1.19</v>
      </c>
      <c r="EE6" s="36">
        <f t="shared" ref="EE6:EM6" si="14">IF(EE7="",NA(),EE7)</f>
        <v>0.8</v>
      </c>
      <c r="EF6" s="36">
        <f t="shared" si="14"/>
        <v>0.81</v>
      </c>
      <c r="EG6" s="36">
        <f t="shared" si="14"/>
        <v>0.94</v>
      </c>
      <c r="EH6" s="36">
        <f t="shared" si="14"/>
        <v>0.32</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112151</v>
      </c>
      <c r="D7" s="38">
        <v>46</v>
      </c>
      <c r="E7" s="38">
        <v>1</v>
      </c>
      <c r="F7" s="38">
        <v>0</v>
      </c>
      <c r="G7" s="38">
        <v>1</v>
      </c>
      <c r="H7" s="38" t="s">
        <v>105</v>
      </c>
      <c r="I7" s="38" t="s">
        <v>106</v>
      </c>
      <c r="J7" s="38" t="s">
        <v>107</v>
      </c>
      <c r="K7" s="38" t="s">
        <v>108</v>
      </c>
      <c r="L7" s="38" t="s">
        <v>109</v>
      </c>
      <c r="M7" s="38"/>
      <c r="N7" s="39" t="s">
        <v>110</v>
      </c>
      <c r="O7" s="39">
        <v>87.09</v>
      </c>
      <c r="P7" s="39">
        <v>99.3</v>
      </c>
      <c r="Q7" s="39">
        <v>2214</v>
      </c>
      <c r="R7" s="39">
        <v>153054</v>
      </c>
      <c r="S7" s="39">
        <v>48.99</v>
      </c>
      <c r="T7" s="39">
        <v>3124.19</v>
      </c>
      <c r="U7" s="39">
        <v>151658</v>
      </c>
      <c r="V7" s="39">
        <v>46.27</v>
      </c>
      <c r="W7" s="39">
        <v>3277.67</v>
      </c>
      <c r="X7" s="39">
        <v>107.34</v>
      </c>
      <c r="Y7" s="39">
        <v>108.99</v>
      </c>
      <c r="Z7" s="39">
        <v>119.15</v>
      </c>
      <c r="AA7" s="39">
        <v>121.17</v>
      </c>
      <c r="AB7" s="39">
        <v>119.9</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1113.8900000000001</v>
      </c>
      <c r="AU7" s="39">
        <v>1347.14</v>
      </c>
      <c r="AV7" s="39">
        <v>688.03</v>
      </c>
      <c r="AW7" s="39">
        <v>291.36</v>
      </c>
      <c r="AX7" s="39">
        <v>501.73</v>
      </c>
      <c r="AY7" s="39">
        <v>590.46</v>
      </c>
      <c r="AZ7" s="39">
        <v>628.34</v>
      </c>
      <c r="BA7" s="39">
        <v>289.8</v>
      </c>
      <c r="BB7" s="39">
        <v>299.44</v>
      </c>
      <c r="BC7" s="39">
        <v>311.99</v>
      </c>
      <c r="BD7" s="39">
        <v>262.87</v>
      </c>
      <c r="BE7" s="39">
        <v>102.73</v>
      </c>
      <c r="BF7" s="39">
        <v>94.98</v>
      </c>
      <c r="BG7" s="39">
        <v>90.44</v>
      </c>
      <c r="BH7" s="39">
        <v>100.03</v>
      </c>
      <c r="BI7" s="39">
        <v>112.95</v>
      </c>
      <c r="BJ7" s="39">
        <v>299.16000000000003</v>
      </c>
      <c r="BK7" s="39">
        <v>297.13</v>
      </c>
      <c r="BL7" s="39">
        <v>301.99</v>
      </c>
      <c r="BM7" s="39">
        <v>298.08999999999997</v>
      </c>
      <c r="BN7" s="39">
        <v>291.77999999999997</v>
      </c>
      <c r="BO7" s="39">
        <v>270.87</v>
      </c>
      <c r="BP7" s="39">
        <v>100.95</v>
      </c>
      <c r="BQ7" s="39">
        <v>102.62</v>
      </c>
      <c r="BR7" s="39">
        <v>115.27</v>
      </c>
      <c r="BS7" s="39">
        <v>115.72</v>
      </c>
      <c r="BT7" s="39">
        <v>114.77</v>
      </c>
      <c r="BU7" s="39">
        <v>99.91</v>
      </c>
      <c r="BV7" s="39">
        <v>99.89</v>
      </c>
      <c r="BW7" s="39">
        <v>107.05</v>
      </c>
      <c r="BX7" s="39">
        <v>106.4</v>
      </c>
      <c r="BY7" s="39">
        <v>107.61</v>
      </c>
      <c r="BZ7" s="39">
        <v>105.59</v>
      </c>
      <c r="CA7" s="39">
        <v>157.12</v>
      </c>
      <c r="CB7" s="39">
        <v>155.01</v>
      </c>
      <c r="CC7" s="39">
        <v>136.55000000000001</v>
      </c>
      <c r="CD7" s="39">
        <v>135.35</v>
      </c>
      <c r="CE7" s="39">
        <v>136.41999999999999</v>
      </c>
      <c r="CF7" s="39">
        <v>164.25</v>
      </c>
      <c r="CG7" s="39">
        <v>165.34</v>
      </c>
      <c r="CH7" s="39">
        <v>155.09</v>
      </c>
      <c r="CI7" s="39">
        <v>156.29</v>
      </c>
      <c r="CJ7" s="39">
        <v>155.69</v>
      </c>
      <c r="CK7" s="39">
        <v>163.27000000000001</v>
      </c>
      <c r="CL7" s="39">
        <v>57.28</v>
      </c>
      <c r="CM7" s="39">
        <v>56.56</v>
      </c>
      <c r="CN7" s="39">
        <v>55.72</v>
      </c>
      <c r="CO7" s="39">
        <v>55.63</v>
      </c>
      <c r="CP7" s="39">
        <v>55.14</v>
      </c>
      <c r="CQ7" s="39">
        <v>62.71</v>
      </c>
      <c r="CR7" s="39">
        <v>62.15</v>
      </c>
      <c r="CS7" s="39">
        <v>61.61</v>
      </c>
      <c r="CT7" s="39">
        <v>62.34</v>
      </c>
      <c r="CU7" s="39">
        <v>62.46</v>
      </c>
      <c r="CV7" s="39">
        <v>59.94</v>
      </c>
      <c r="CW7" s="39">
        <v>94.93</v>
      </c>
      <c r="CX7" s="39">
        <v>96.1</v>
      </c>
      <c r="CY7" s="39">
        <v>94.78</v>
      </c>
      <c r="CZ7" s="39">
        <v>94.65</v>
      </c>
      <c r="DA7" s="39">
        <v>95.02</v>
      </c>
      <c r="DB7" s="39">
        <v>90.54</v>
      </c>
      <c r="DC7" s="39">
        <v>90.64</v>
      </c>
      <c r="DD7" s="39">
        <v>90.23</v>
      </c>
      <c r="DE7" s="39">
        <v>90.15</v>
      </c>
      <c r="DF7" s="39">
        <v>90.62</v>
      </c>
      <c r="DG7" s="39">
        <v>90.22</v>
      </c>
      <c r="DH7" s="39">
        <v>43.23</v>
      </c>
      <c r="DI7" s="39">
        <v>44.46</v>
      </c>
      <c r="DJ7" s="39">
        <v>45.74</v>
      </c>
      <c r="DK7" s="39">
        <v>46.98</v>
      </c>
      <c r="DL7" s="39">
        <v>44.07</v>
      </c>
      <c r="DM7" s="39">
        <v>42.43</v>
      </c>
      <c r="DN7" s="39">
        <v>43.24</v>
      </c>
      <c r="DO7" s="39">
        <v>46.36</v>
      </c>
      <c r="DP7" s="39">
        <v>47.37</v>
      </c>
      <c r="DQ7" s="39">
        <v>48.01</v>
      </c>
      <c r="DR7" s="39">
        <v>47.91</v>
      </c>
      <c r="DS7" s="39">
        <v>10.4</v>
      </c>
      <c r="DT7" s="39">
        <v>11.54</v>
      </c>
      <c r="DU7" s="39">
        <v>11.24</v>
      </c>
      <c r="DV7" s="39">
        <v>11.13</v>
      </c>
      <c r="DW7" s="39">
        <v>11.59</v>
      </c>
      <c r="DX7" s="39">
        <v>11.07</v>
      </c>
      <c r="DY7" s="39">
        <v>12.21</v>
      </c>
      <c r="DZ7" s="39">
        <v>13.57</v>
      </c>
      <c r="EA7" s="39">
        <v>14.27</v>
      </c>
      <c r="EB7" s="39">
        <v>16.170000000000002</v>
      </c>
      <c r="EC7" s="39">
        <v>15</v>
      </c>
      <c r="ED7" s="39">
        <v>1.19</v>
      </c>
      <c r="EE7" s="39">
        <v>0.8</v>
      </c>
      <c r="EF7" s="39">
        <v>0.81</v>
      </c>
      <c r="EG7" s="39">
        <v>0.94</v>
      </c>
      <c r="EH7" s="39">
        <v>0.32</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2018-02-20T08:30:07Z</cp:lastPrinted>
  <dcterms:created xsi:type="dcterms:W3CDTF">2017-12-25T01:24:52Z</dcterms:created>
  <dcterms:modified xsi:type="dcterms:W3CDTF">2018-02-20T08:30:10Z</dcterms:modified>
  <cp:category/>
</cp:coreProperties>
</file>