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51.31\共有\02 業庶務担当\70経営比較分析\H28年度末\"/>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<sst xmlns="http://schemas.openxmlformats.org/spreadsheetml/2006/main" count="265" uniqueCount="125">
  <si>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</si>
  <si>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</si>
  <si>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</si>
  <si>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</si>
  <si>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</si>
  <si>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</si>
  <si>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</si>
  <si>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</si>
  <si>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</si>
  <si>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</si>
  <si>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</si>
  <si>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</si>
  <si>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</si>
  <si>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</si>
  <si>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</si>
  <si>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</si>
  <si>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</si>
  <si>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</si>
  <si>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</si>
  <si>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</si>
  <si>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</si>
  <si>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</si>
  <si>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</si>
  <si>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</si>
  <si>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</si>
  <si>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</si>
  <si>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</si>
  <si>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</si>
  <si>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</si>
  <si>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</si>
  <si>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</si>
  <si>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</si>
  <si>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</si>
  <si>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</si>
  <si>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</si>
  <si>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</si>
  <si>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</si>
  <si>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</si>
  <si>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</si>
  <si>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</si>
  <si>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</si>
  <si>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</si>
  <si>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</si>
  <si>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</si>
  <si>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</si>
  <si>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</si>
  <si>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</si>
  <si>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</si>
  <si>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</si>
  <si>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</si>
  <si>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</si>
  <si>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</si>
  <si>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</si>
  <si>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</si>
  <si>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</si>
  <si>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</si>
  <si>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</si>
  <si>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</si>
  <si>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</si>
  <si>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</si>
  <si>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</si>
  <si>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</si>
  <si>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</si>
  <si>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</si>
  <si>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</si>
  <si>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</si>
  <si>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</si>
  <si>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</si>
  <si>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</si>
  <si>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</si>
  <si>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</si>
  <si>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</si>
  <si>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</si>
  <si>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</si>
  <si>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</si>
  <si>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</si>
  <si>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</si>
  <si>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</si>
  <si>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</si>
  <si>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</si>
  <si>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</si>
  <si>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</si>
  <si>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</si>
  <si>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</si>
  <si>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</si>
  <si>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</si>
  <si>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</si>
  <si>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</si>
  <si>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</si>
  <si>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</si>
  <si>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</si>
  <si>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</si>
  <si>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</si>
  <si>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</si>
  <si>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</si>
  <si>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</si>
  <si>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</si>
  <si>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</si>
  <si>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</si>
  <si>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</si>
  <si>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</si>
  <si>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</si>
  <si>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</si>
  <si>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</si>
  <si>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</si>
  <si>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</si>
  <si>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</si>
  <si>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</si>
  <si>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</si>
  <si>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皆野・長瀞下水道組合</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</si>
  <si>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</si>
  <si>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</si>
  <si>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</si>
  <si>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</si>
  <si>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</si>
  <si>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</si>
  <si>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</si>
  <si>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</si>
  <si>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</si>
  <si>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</si>
  <si>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</si>
  <si>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該当なし</t>
    <rPh sb="1" eb="3">
      <t>ガイトウ</t>
    </rPh>
    <phoneticPr fontId="4"/>
  </si>
  <si>
    <t>　当組合では、平成25年度より市町村整備型浄化槽事業が開始されました。
 まだ事業が開始されてまもないこともあり、設置数、経費回収率などが低い状態にあります。
 地域の環境保全の為にも設置件数を１件でも多く合併浄化槽の設置していただけるように職員全員で普及活動をとりおこなっていきたいと思います。</t>
    <phoneticPr fontId="4"/>
  </si>
  <si>
    <t>非設置</t>
    <rPh sb="0" eb="1">
      <t>ヒ</t>
    </rPh>
    <rPh sb="1" eb="3">
      <t>セッチ</t>
    </rPh>
    <phoneticPr fontId="4"/>
  </si>
  <si>
    <t>　収益的収支比率は平成27年度に大きく減少したとはいえ平成28年度には若干持ち直した。少しずつではあるが、浄化槽設置基数の増加の表れだと思われます。
　企業債残高対事業規模比率は類似団体平均値よりも高く、使用料収入等では採算がとれず、起債収入にも頼っている状況が読み取れます。また平成25年度に関しては事業開始年度であり、設置費用がかかっても料金収入が遅れて入ってくるため異常値となってしまっていますが、ここ数年で落ち着きを取り戻しています。
　経費回収率は類似団体とは数値が大きく乖離してしまっており、投資規模は適正か、料金水準は適切かなどを検討し経営改善していかなければいけないと考えております。
　施設利用率は低く事業がはじまったばかりということもありますが、設置基数は確実に増加している状況です。今後はより多くの人に認知してもらい利用向上を目指す経営戦略が必要であると考えています。　　　　　　　　　　　　　　　　　　　　　　　　　　　　　　　　　　　　　　　　　　　　　　　　　</t>
    <rPh sb="27" eb="29">
      <t>ヘイセイ</t>
    </rPh>
    <rPh sb="31" eb="33">
      <t>ネンド</t>
    </rPh>
    <rPh sb="35" eb="37">
      <t>ジャッカン</t>
    </rPh>
    <rPh sb="37" eb="38">
      <t>モ</t>
    </rPh>
    <rPh sb="39" eb="40">
      <t>ナオ</t>
    </rPh>
    <rPh sb="43" eb="44">
      <t>スコ</t>
    </rPh>
    <rPh sb="53" eb="56">
      <t>ジョウカソウ</t>
    </rPh>
    <rPh sb="56" eb="58">
      <t>セッチ</t>
    </rPh>
    <rPh sb="58" eb="60">
      <t>キスウ</t>
    </rPh>
    <rPh sb="61" eb="63">
      <t>ゾウカ</t>
    </rPh>
    <rPh sb="64" eb="65">
      <t>アラワ</t>
    </rPh>
    <rPh sb="68" eb="69">
      <t>オモ</t>
    </rPh>
    <rPh sb="105" eb="107">
      <t>シュウニュウ</t>
    </rPh>
    <rPh sb="107" eb="108">
      <t>トウ</t>
    </rPh>
    <rPh sb="110" eb="112">
      <t>サイサン</t>
    </rPh>
    <rPh sb="117" eb="119">
      <t>キサイ</t>
    </rPh>
    <rPh sb="123" eb="124">
      <t>タヨ</t>
    </rPh>
    <rPh sb="128" eb="130">
      <t>ジョウキョウ</t>
    </rPh>
    <rPh sb="140" eb="142">
      <t>ヘイセイ</t>
    </rPh>
    <rPh sb="144" eb="146">
      <t>ネンド</t>
    </rPh>
    <rPh sb="147" eb="148">
      <t>カン</t>
    </rPh>
    <rPh sb="179" eb="180">
      <t>ハイ</t>
    </rPh>
    <rPh sb="231" eb="233">
      <t>ダンタイ</t>
    </rPh>
    <rPh sb="333" eb="335">
      <t>セッチ</t>
    </rPh>
    <rPh sb="335" eb="337">
      <t>キスウ</t>
    </rPh>
    <rPh sb="338" eb="340">
      <t>カクジツ</t>
    </rPh>
    <rPh sb="341" eb="343">
      <t>ゾウカ</t>
    </rPh>
    <rPh sb="347" eb="349">
      <t>ジョウキョウ</t>
    </rPh>
    <rPh sb="352" eb="35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</si>
</sst>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6-4657-9AF8-88A33A6393A1}"/>
            </c:ext>
          </c:extLst>
        </c:ser>
        <c:dLbls>
          <c:showLegendKey val="0"/>
          <c:showVal val="0"/>
          <c:showCatName val="0"/>
          <c:showSerName val="0"/>
          <c:showPercent val="0"/>
          <c:showBubbleSize val="0"/>
        </c:dLbls>
        <c:gapWidth val="150"/>
        <c:axId val="100165888"/>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D6-4657-9AF8-88A33A6393A1}"/>
            </c:ext>
          </c:extLst>
        </c:ser>
        <c:dLbls>
          <c:showLegendKey val="0"/>
          <c:showVal val="0"/>
          <c:showCatName val="0"/>
          <c:showSerName val="0"/>
          <c:showPercent val="0"/>
          <c:showBubbleSize val="0"/>
        </c:dLbls>
        <c:marker val="1"/>
        <c:smooth val="0"/>
        <c:axId val="100165888"/>
        <c:axId val="100225408"/>
      </c:lineChart>
      <c:dateAx>
        <c:axId val="100165888"/>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1.92</c:v>
                </c:pt>
                <c:pt idx="2">
                  <c:v>1.0900000000000001</c:v>
                </c:pt>
                <c:pt idx="3">
                  <c:v>0.79</c:v>
                </c:pt>
                <c:pt idx="4">
                  <c:v>0.62</c:v>
                </c:pt>
              </c:numCache>
            </c:numRef>
          </c:val>
          <c:extLst>
            <c:ext xmlns:c16="http://schemas.microsoft.com/office/drawing/2014/chart" uri="{C3380CC4-5D6E-409C-BE32-E72D297353CC}">
              <c16:uniqueId val="{00000000-673D-4F19-8CC4-2AD80A29D7C3}"/>
            </c:ext>
          </c:extLst>
        </c:ser>
        <c:dLbls>
          <c:showLegendKey val="0"/>
          <c:showVal val="0"/>
          <c:showCatName val="0"/>
          <c:showSerName val="0"/>
          <c:showPercent val="0"/>
          <c:showBubbleSize val="0"/>
        </c:dLbls>
        <c:gapWidth val="150"/>
        <c:axId val="118943104"/>
        <c:axId val="1189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extLst>
            <c:ext xmlns:c16="http://schemas.microsoft.com/office/drawing/2014/chart" uri="{C3380CC4-5D6E-409C-BE32-E72D297353CC}">
              <c16:uniqueId val="{00000001-673D-4F19-8CC4-2AD80A29D7C3}"/>
            </c:ext>
          </c:extLst>
        </c:ser>
        <c:dLbls>
          <c:showLegendKey val="0"/>
          <c:showVal val="0"/>
          <c:showCatName val="0"/>
          <c:showSerName val="0"/>
          <c:showPercent val="0"/>
          <c:showBubbleSize val="0"/>
        </c:dLbls>
        <c:marker val="1"/>
        <c:smooth val="0"/>
        <c:axId val="118943104"/>
        <c:axId val="118945280"/>
      </c:lineChart>
      <c:dateAx>
        <c:axId val="118943104"/>
        <c:scaling>
          <c:orientation val="minMax"/>
        </c:scaling>
        <c:delete val="1"/>
        <c:axPos val="b"/>
        <c:numFmt formatCode="ge" sourceLinked="1"/>
        <c:majorTickMark val="none"/>
        <c:minorTickMark val="none"/>
        <c:tickLblPos val="none"/>
        <c:crossAx val="118945280"/>
        <c:crosses val="autoZero"/>
        <c:auto val="1"/>
        <c:lblOffset val="100"/>
        <c:baseTimeUnit val="years"/>
      </c:dateAx>
      <c:valAx>
        <c:axId val="1189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formatCode="#,##0.00;&quot;△&quot;#,##0.00;&quot;-&quot;">
                  <c:v>0</c:v>
                </c:pt>
                <c:pt idx="1">
                  <c:v>0</c:v>
                </c:pt>
                <c:pt idx="2">
                  <c:v>0</c:v>
                </c:pt>
                <c:pt idx="3" formatCode="#,##0.00;&quot;△&quot;#,##0.00;&quot;-&quot;">
                  <c:v>6.75</c:v>
                </c:pt>
                <c:pt idx="4" formatCode="#,##0.00;&quot;△&quot;#,##0.00;&quot;-&quot;">
                  <c:v>6.23</c:v>
                </c:pt>
              </c:numCache>
            </c:numRef>
          </c:val>
          <c:extLst>
            <c:ext xmlns:c16="http://schemas.microsoft.com/office/drawing/2014/chart" uri="{C3380CC4-5D6E-409C-BE32-E72D297353CC}">
              <c16:uniqueId val="{00000000-6151-4A7E-B72D-05587F55A7AB}"/>
            </c:ext>
          </c:extLst>
        </c:ser>
        <c:dLbls>
          <c:showLegendKey val="0"/>
          <c:showVal val="0"/>
          <c:showCatName val="0"/>
          <c:showSerName val="0"/>
          <c:showPercent val="0"/>
          <c:showBubbleSize val="0"/>
        </c:dLbls>
        <c:gapWidth val="150"/>
        <c:axId val="119106560"/>
        <c:axId val="1191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6151-4A7E-B72D-05587F55A7AB}"/>
            </c:ext>
          </c:extLst>
        </c:ser>
        <c:dLbls>
          <c:showLegendKey val="0"/>
          <c:showVal val="0"/>
          <c:showCatName val="0"/>
          <c:showSerName val="0"/>
          <c:showPercent val="0"/>
          <c:showBubbleSize val="0"/>
        </c:dLbls>
        <c:marker val="1"/>
        <c:smooth val="0"/>
        <c:axId val="119106560"/>
        <c:axId val="119108736"/>
      </c:lineChart>
      <c:dateAx>
        <c:axId val="119106560"/>
        <c:scaling>
          <c:orientation val="minMax"/>
        </c:scaling>
        <c:delete val="1"/>
        <c:axPos val="b"/>
        <c:numFmt formatCode="ge" sourceLinked="1"/>
        <c:majorTickMark val="none"/>
        <c:minorTickMark val="none"/>
        <c:tickLblPos val="none"/>
        <c:crossAx val="119108736"/>
        <c:crosses val="autoZero"/>
        <c:auto val="1"/>
        <c:lblOffset val="100"/>
        <c:baseTimeUnit val="years"/>
      </c:dateAx>
      <c:valAx>
        <c:axId val="1191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248.2</c:v>
                </c:pt>
                <c:pt idx="2">
                  <c:v>274.38</c:v>
                </c:pt>
                <c:pt idx="3">
                  <c:v>107.4</c:v>
                </c:pt>
                <c:pt idx="4">
                  <c:v>165.11</c:v>
                </c:pt>
              </c:numCache>
            </c:numRef>
          </c:val>
          <c:extLst>
            <c:ext xmlns:c16="http://schemas.microsoft.com/office/drawing/2014/chart" uri="{C3380CC4-5D6E-409C-BE32-E72D297353CC}">
              <c16:uniqueId val="{00000000-4A74-4689-9474-88F84B3B96D4}"/>
            </c:ext>
          </c:extLst>
        </c:ser>
        <c:dLbls>
          <c:showLegendKey val="0"/>
          <c:showVal val="0"/>
          <c:showCatName val="0"/>
          <c:showSerName val="0"/>
          <c:showPercent val="0"/>
          <c:showBubbleSize val="0"/>
        </c:dLbls>
        <c:gapWidth val="150"/>
        <c:axId val="90584960"/>
        <c:axId val="10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4-4689-9474-88F84B3B96D4}"/>
            </c:ext>
          </c:extLst>
        </c:ser>
        <c:dLbls>
          <c:showLegendKey val="0"/>
          <c:showVal val="0"/>
          <c:showCatName val="0"/>
          <c:showSerName val="0"/>
          <c:showPercent val="0"/>
          <c:showBubbleSize val="0"/>
        </c:dLbls>
        <c:marker val="1"/>
        <c:smooth val="0"/>
        <c:axId val="90584960"/>
        <c:axId val="100241408"/>
      </c:lineChart>
      <c:dateAx>
        <c:axId val="90584960"/>
        <c:scaling>
          <c:orientation val="minMax"/>
        </c:scaling>
        <c:delete val="1"/>
        <c:axPos val="b"/>
        <c:numFmt formatCode="ge" sourceLinked="1"/>
        <c:majorTickMark val="none"/>
        <c:minorTickMark val="none"/>
        <c:tickLblPos val="none"/>
        <c:crossAx val="100241408"/>
        <c:crosses val="autoZero"/>
        <c:auto val="1"/>
        <c:lblOffset val="100"/>
        <c:baseTimeUnit val="years"/>
      </c:dateAx>
      <c:valAx>
        <c:axId val="10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B-4039-A8C6-FE701EB697F4}"/>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B-4039-A8C6-FE701EB697F4}"/>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6C-4DE7-AD72-A36F1D452E86}"/>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C-4DE7-AD72-A36F1D452E86}"/>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D-487D-9581-7DF197EF7E2B}"/>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D-487D-9581-7DF197EF7E2B}"/>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B-4A33-A3A6-175A35AAEBAD}"/>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B-4A33-A3A6-175A35AAEBAD}"/>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3192.18</c:v>
                </c:pt>
                <c:pt idx="2">
                  <c:v>1289.93</c:v>
                </c:pt>
                <c:pt idx="3">
                  <c:v>797.61</c:v>
                </c:pt>
                <c:pt idx="4">
                  <c:v>707.36</c:v>
                </c:pt>
              </c:numCache>
            </c:numRef>
          </c:val>
          <c:extLst>
            <c:ext xmlns:c16="http://schemas.microsoft.com/office/drawing/2014/chart" uri="{C3380CC4-5D6E-409C-BE32-E72D297353CC}">
              <c16:uniqueId val="{00000000-00DB-4685-B756-D842572B4031}"/>
            </c:ext>
          </c:extLst>
        </c:ser>
        <c:dLbls>
          <c:showLegendKey val="0"/>
          <c:showVal val="0"/>
          <c:showCatName val="0"/>
          <c:showSerName val="0"/>
          <c:showPercent val="0"/>
          <c:showBubbleSize val="0"/>
        </c:dLbls>
        <c:gapWidth val="150"/>
        <c:axId val="118833536"/>
        <c:axId val="118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extLst>
            <c:ext xmlns:c16="http://schemas.microsoft.com/office/drawing/2014/chart" uri="{C3380CC4-5D6E-409C-BE32-E72D297353CC}">
              <c16:uniqueId val="{00000001-00DB-4685-B756-D842572B4031}"/>
            </c:ext>
          </c:extLst>
        </c:ser>
        <c:dLbls>
          <c:showLegendKey val="0"/>
          <c:showVal val="0"/>
          <c:showCatName val="0"/>
          <c:showSerName val="0"/>
          <c:showPercent val="0"/>
          <c:showBubbleSize val="0"/>
        </c:dLbls>
        <c:marker val="1"/>
        <c:smooth val="0"/>
        <c:axId val="118833536"/>
        <c:axId val="118835456"/>
      </c:lineChart>
      <c:dateAx>
        <c:axId val="118833536"/>
        <c:scaling>
          <c:orientation val="minMax"/>
        </c:scaling>
        <c:delete val="1"/>
        <c:axPos val="b"/>
        <c:numFmt formatCode="ge" sourceLinked="1"/>
        <c:majorTickMark val="none"/>
        <c:minorTickMark val="none"/>
        <c:tickLblPos val="none"/>
        <c:crossAx val="118835456"/>
        <c:crosses val="autoZero"/>
        <c:auto val="1"/>
        <c:lblOffset val="100"/>
        <c:baseTimeUnit val="years"/>
      </c:dateAx>
      <c:valAx>
        <c:axId val="118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4.21</c:v>
                </c:pt>
                <c:pt idx="2">
                  <c:v>19.100000000000001</c:v>
                </c:pt>
                <c:pt idx="3">
                  <c:v>11.4</c:v>
                </c:pt>
                <c:pt idx="4">
                  <c:v>19.61</c:v>
                </c:pt>
              </c:numCache>
            </c:numRef>
          </c:val>
          <c:extLst>
            <c:ext xmlns:c16="http://schemas.microsoft.com/office/drawing/2014/chart" uri="{C3380CC4-5D6E-409C-BE32-E72D297353CC}">
              <c16:uniqueId val="{00000000-F0D6-436A-97E0-871B39235A41}"/>
            </c:ext>
          </c:extLst>
        </c:ser>
        <c:dLbls>
          <c:showLegendKey val="0"/>
          <c:showVal val="0"/>
          <c:showCatName val="0"/>
          <c:showSerName val="0"/>
          <c:showPercent val="0"/>
          <c:showBubbleSize val="0"/>
        </c:dLbls>
        <c:gapWidth val="150"/>
        <c:axId val="118890496"/>
        <c:axId val="1188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extLst>
            <c:ext xmlns:c16="http://schemas.microsoft.com/office/drawing/2014/chart" uri="{C3380CC4-5D6E-409C-BE32-E72D297353CC}">
              <c16:uniqueId val="{00000001-F0D6-436A-97E0-871B39235A41}"/>
            </c:ext>
          </c:extLst>
        </c:ser>
        <c:dLbls>
          <c:showLegendKey val="0"/>
          <c:showVal val="0"/>
          <c:showCatName val="0"/>
          <c:showSerName val="0"/>
          <c:showPercent val="0"/>
          <c:showBubbleSize val="0"/>
        </c:dLbls>
        <c:marker val="1"/>
        <c:smooth val="0"/>
        <c:axId val="118890496"/>
        <c:axId val="118892416"/>
      </c:lineChart>
      <c:dateAx>
        <c:axId val="118890496"/>
        <c:scaling>
          <c:orientation val="minMax"/>
        </c:scaling>
        <c:delete val="1"/>
        <c:axPos val="b"/>
        <c:numFmt formatCode="ge" sourceLinked="1"/>
        <c:majorTickMark val="none"/>
        <c:minorTickMark val="none"/>
        <c:tickLblPos val="none"/>
        <c:crossAx val="118892416"/>
        <c:crosses val="autoZero"/>
        <c:auto val="1"/>
        <c:lblOffset val="100"/>
        <c:baseTimeUnit val="years"/>
      </c:dateAx>
      <c:valAx>
        <c:axId val="1188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381.52</c:v>
                </c:pt>
                <c:pt idx="2">
                  <c:v>208.28</c:v>
                </c:pt>
                <c:pt idx="3">
                  <c:v>396.07</c:v>
                </c:pt>
                <c:pt idx="4">
                  <c:v>240.3</c:v>
                </c:pt>
              </c:numCache>
            </c:numRef>
          </c:val>
          <c:extLst>
            <c:ext xmlns:c16="http://schemas.microsoft.com/office/drawing/2014/chart" uri="{C3380CC4-5D6E-409C-BE32-E72D297353CC}">
              <c16:uniqueId val="{00000000-C2BE-43E1-AB38-64E69CF6A586}"/>
            </c:ext>
          </c:extLst>
        </c:ser>
        <c:dLbls>
          <c:showLegendKey val="0"/>
          <c:showVal val="0"/>
          <c:showCatName val="0"/>
          <c:showSerName val="0"/>
          <c:showPercent val="0"/>
          <c:showBubbleSize val="0"/>
        </c:dLbls>
        <c:gapWidth val="150"/>
        <c:axId val="118902784"/>
        <c:axId val="1189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extLst>
            <c:ext xmlns:c16="http://schemas.microsoft.com/office/drawing/2014/chart" uri="{C3380CC4-5D6E-409C-BE32-E72D297353CC}">
              <c16:uniqueId val="{00000001-C2BE-43E1-AB38-64E69CF6A586}"/>
            </c:ext>
          </c:extLst>
        </c:ser>
        <c:dLbls>
          <c:showLegendKey val="0"/>
          <c:showVal val="0"/>
          <c:showCatName val="0"/>
          <c:showSerName val="0"/>
          <c:showPercent val="0"/>
          <c:showBubbleSize val="0"/>
        </c:dLbls>
        <c:marker val="1"/>
        <c:smooth val="0"/>
        <c:axId val="118902784"/>
        <c:axId val="118904704"/>
      </c:lineChart>
      <c:dateAx>
        <c:axId val="118902784"/>
        <c:scaling>
          <c:orientation val="minMax"/>
        </c:scaling>
        <c:delete val="1"/>
        <c:axPos val="b"/>
        <c:numFmt formatCode="ge" sourceLinked="1"/>
        <c:majorTickMark val="none"/>
        <c:minorTickMark val="none"/>
        <c:tickLblPos val="none"/>
        <c:crossAx val="118904704"/>
        <c:crosses val="autoZero"/>
        <c:auto val="1"/>
        <c:lblOffset val="100"/>
        <c:baseTimeUnit val="years"/>
      </c:dateAx>
      <c:valAx>
        <c:axId val="1189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 zoomScale="80" zoomScaleNormal="80" workbookViewId="0">
      <selection activeCell="BL14" sqref="BL14:BZ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皆野・長瀞下水道組合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38.75</v>
      </c>
      <c r="Q10" s="45"/>
      <c r="R10" s="45"/>
      <c r="S10" s="45"/>
      <c r="T10" s="45"/>
      <c r="U10" s="45"/>
      <c r="V10" s="45"/>
      <c r="W10" s="45">
        <f>データ!Q6</f>
        <v>100</v>
      </c>
      <c r="X10" s="45"/>
      <c r="Y10" s="45"/>
      <c r="Z10" s="45"/>
      <c r="AA10" s="45"/>
      <c r="AB10" s="45"/>
      <c r="AC10" s="45"/>
      <c r="AD10" s="50">
        <f>データ!R6</f>
        <v>2052</v>
      </c>
      <c r="AE10" s="50"/>
      <c r="AF10" s="50"/>
      <c r="AG10" s="50"/>
      <c r="AH10" s="50"/>
      <c r="AI10" s="50"/>
      <c r="AJ10" s="50"/>
      <c r="AK10" s="2"/>
      <c r="AL10" s="50">
        <f>データ!V6</f>
        <v>6743</v>
      </c>
      <c r="AM10" s="50"/>
      <c r="AN10" s="50"/>
      <c r="AO10" s="50"/>
      <c r="AP10" s="50"/>
      <c r="AQ10" s="50"/>
      <c r="AR10" s="50"/>
      <c r="AS10" s="50"/>
      <c r="AT10" s="45">
        <f>データ!W6</f>
        <v>88.94</v>
      </c>
      <c r="AU10" s="45"/>
      <c r="AV10" s="45"/>
      <c r="AW10" s="45"/>
      <c r="AX10" s="45"/>
      <c r="AY10" s="45"/>
      <c r="AZ10" s="45"/>
      <c r="BA10" s="45"/>
      <c r="BB10" s="45">
        <f>データ!X6</f>
        <v>75.819999999999993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118982</v>
      </c>
      <c r="D6" s="33">
        <f t="shared" si="3"/>
        <v>47</v>
      </c>
      <c r="E6" s="33">
        <f t="shared" si="3"/>
        <v>18</v>
      </c>
      <c r="F6" s="33">
        <f t="shared" si="3"/>
        <v>0</v>
      </c>
      <c r="G6" s="33">
        <f t="shared" si="3"/>
        <v>0</v>
      </c>
      <c r="H6" s="33" t="str">
        <f t="shared" si="3"/>
        <v>埼玉県　皆野・長瀞下水道組合</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38.75</v>
      </c>
      <c r="Q6" s="34">
        <f t="shared" si="3"/>
        <v>100</v>
      </c>
      <c r="R6" s="34">
        <f t="shared" si="3"/>
        <v>2052</v>
      </c>
      <c r="S6" s="34" t="str">
        <f t="shared" si="3"/>
        <v>-</v>
      </c>
      <c r="T6" s="34" t="str">
        <f t="shared" si="3"/>
        <v>-</v>
      </c>
      <c r="U6" s="34" t="str">
        <f t="shared" si="3"/>
        <v>-</v>
      </c>
      <c r="V6" s="34">
        <f t="shared" si="3"/>
        <v>6743</v>
      </c>
      <c r="W6" s="34">
        <f t="shared" si="3"/>
        <v>88.94</v>
      </c>
      <c r="X6" s="34">
        <f t="shared" si="3"/>
        <v>75.819999999999993</v>
      </c>
      <c r="Y6" s="35" t="str">
        <f>IF(Y7="",NA(),Y7)</f>
        <v>-</v>
      </c>
      <c r="Z6" s="35">
        <f t="shared" ref="Z6:AH6" si="4">IF(Z7="",NA(),Z7)</f>
        <v>248.2</v>
      </c>
      <c r="AA6" s="35">
        <f t="shared" si="4"/>
        <v>274.38</v>
      </c>
      <c r="AB6" s="35">
        <f t="shared" si="4"/>
        <v>107.4</v>
      </c>
      <c r="AC6" s="35">
        <f t="shared" si="4"/>
        <v>165.11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3192.18</v>
      </c>
      <c r="BH6" s="35">
        <f t="shared" si="7"/>
        <v>1289.93</v>
      </c>
      <c r="BI6" s="35">
        <f t="shared" si="7"/>
        <v>797.61</v>
      </c>
      <c r="BJ6" s="35">
        <f t="shared" si="7"/>
        <v>707.36</v>
      </c>
      <c r="BK6" s="35" t="str">
        <f t="shared" si="7"/>
        <v>-</v>
      </c>
      <c r="BL6" s="35">
        <f t="shared" si="7"/>
        <v>446.63</v>
      </c>
      <c r="BM6" s="35">
        <f t="shared" si="7"/>
        <v>416.91</v>
      </c>
      <c r="BN6" s="35">
        <f t="shared" si="7"/>
        <v>392.19</v>
      </c>
      <c r="BO6" s="35">
        <f t="shared" si="7"/>
        <v>413.5</v>
      </c>
      <c r="BP6" s="34" t="str">
        <f>IF(BP7="","",IF(BP7="-","【-】","【"&amp;SUBSTITUTE(TEXT(BP7,"#,##0.00"),"-","△")&amp;"】"))</f>
        <v>【346.13】</v>
      </c>
      <c r="BQ6" s="35" t="str">
        <f>IF(BQ7="",NA(),BQ7)</f>
        <v>-</v>
      </c>
      <c r="BR6" s="35">
        <f t="shared" ref="BR6:BZ6" si="8">IF(BR7="",NA(),BR7)</f>
        <v>4.21</v>
      </c>
      <c r="BS6" s="35">
        <f t="shared" si="8"/>
        <v>19.100000000000001</v>
      </c>
      <c r="BT6" s="35">
        <f t="shared" si="8"/>
        <v>11.4</v>
      </c>
      <c r="BU6" s="35">
        <f t="shared" si="8"/>
        <v>19.61</v>
      </c>
      <c r="BV6" s="35" t="str">
        <f t="shared" si="8"/>
        <v>-</v>
      </c>
      <c r="BW6" s="35">
        <f t="shared" si="8"/>
        <v>58.53</v>
      </c>
      <c r="BX6" s="35">
        <f t="shared" si="8"/>
        <v>57.93</v>
      </c>
      <c r="BY6" s="35">
        <f t="shared" si="8"/>
        <v>57.03</v>
      </c>
      <c r="BZ6" s="35">
        <f t="shared" si="8"/>
        <v>55.84</v>
      </c>
      <c r="CA6" s="34" t="str">
        <f>IF(CA7="","",IF(CA7="-","【-】","【"&amp;SUBSTITUTE(TEXT(CA7,"#,##0.00"),"-","△")&amp;"】"))</f>
        <v>【59.83】</v>
      </c>
      <c r="CB6" s="35" t="str">
        <f>IF(CB7="",NA(),CB7)</f>
        <v>-</v>
      </c>
      <c r="CC6" s="35">
        <f t="shared" ref="CC6:CK6" si="9">IF(CC7="",NA(),CC7)</f>
        <v>381.52</v>
      </c>
      <c r="CD6" s="35">
        <f t="shared" si="9"/>
        <v>208.28</v>
      </c>
      <c r="CE6" s="35">
        <f t="shared" si="9"/>
        <v>396.07</v>
      </c>
      <c r="CF6" s="35">
        <f t="shared" si="9"/>
        <v>240.3</v>
      </c>
      <c r="CG6" s="35" t="str">
        <f t="shared" si="9"/>
        <v>-</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1.92</v>
      </c>
      <c r="CO6" s="35">
        <f t="shared" si="10"/>
        <v>1.0900000000000001</v>
      </c>
      <c r="CP6" s="35">
        <f t="shared" si="10"/>
        <v>0.79</v>
      </c>
      <c r="CQ6" s="35">
        <f t="shared" si="10"/>
        <v>0.62</v>
      </c>
      <c r="CR6" s="35" t="str">
        <f t="shared" si="10"/>
        <v>-</v>
      </c>
      <c r="CS6" s="35">
        <f t="shared" si="10"/>
        <v>58.06</v>
      </c>
      <c r="CT6" s="35">
        <f t="shared" si="10"/>
        <v>59.08</v>
      </c>
      <c r="CU6" s="35">
        <f t="shared" si="10"/>
        <v>58.25</v>
      </c>
      <c r="CV6" s="35">
        <f t="shared" si="10"/>
        <v>61.55</v>
      </c>
      <c r="CW6" s="34" t="str">
        <f>IF(CW7="","",IF(CW7="-","【-】","【"&amp;SUBSTITUTE(TEXT(CW7,"#,##0.00"),"-","△")&amp;"】"))</f>
        <v>【61.71】</v>
      </c>
      <c r="CX6" s="35" t="str">
        <f>IF(CX7="",NA(),CX7)</f>
        <v>-</v>
      </c>
      <c r="CY6" s="34">
        <f t="shared" ref="CY6:DG6" si="11">IF(CY7="",NA(),CY7)</f>
        <v>0</v>
      </c>
      <c r="CZ6" s="34">
        <f t="shared" si="11"/>
        <v>0</v>
      </c>
      <c r="DA6" s="35">
        <f t="shared" si="11"/>
        <v>6.75</v>
      </c>
      <c r="DB6" s="35">
        <f t="shared" si="11"/>
        <v>6.23</v>
      </c>
      <c r="DC6" s="35" t="str">
        <f t="shared" si="11"/>
        <v>-</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118982</v>
      </c>
      <c r="D7" s="37">
        <v>47</v>
      </c>
      <c r="E7" s="37">
        <v>18</v>
      </c>
      <c r="F7" s="37">
        <v>0</v>
      </c>
      <c r="G7" s="37">
        <v>0</v>
      </c>
      <c r="H7" s="37" t="s">
        <v>109</v>
      </c>
      <c r="I7" s="37" t="s">
        <v>110</v>
      </c>
      <c r="J7" s="37" t="s">
        <v>111</v>
      </c>
      <c r="K7" s="37" t="s">
        <v>112</v>
      </c>
      <c r="L7" s="37" t="s">
        <v>113</v>
      </c>
      <c r="M7" s="37"/>
      <c r="N7" s="38" t="s">
        <v>114</v>
      </c>
      <c r="O7" s="38" t="s">
        <v>115</v>
      </c>
      <c r="P7" s="38">
        <v>38.75</v>
      </c>
      <c r="Q7" s="38">
        <v>100</v>
      </c>
      <c r="R7" s="38">
        <v>2052</v>
      </c>
      <c r="S7" s="38" t="s">
        <v>114</v>
      </c>
      <c r="T7" s="38" t="s">
        <v>114</v>
      </c>
      <c r="U7" s="38" t="s">
        <v>114</v>
      </c>
      <c r="V7" s="38">
        <v>6743</v>
      </c>
      <c r="W7" s="38">
        <v>88.94</v>
      </c>
      <c r="X7" s="38">
        <v>75.819999999999993</v>
      </c>
      <c r="Y7" s="38" t="s">
        <v>114</v>
      </c>
      <c r="Z7" s="38">
        <v>248.2</v>
      </c>
      <c r="AA7" s="38">
        <v>274.38</v>
      </c>
      <c r="AB7" s="38">
        <v>107.4</v>
      </c>
      <c r="AC7" s="38">
        <v>165.11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v>3192.18</v>
      </c>
      <c r="BH7" s="38">
        <v>1289.93</v>
      </c>
      <c r="BI7" s="38">
        <v>797.61</v>
      </c>
      <c r="BJ7" s="38">
        <v>707.36</v>
      </c>
      <c r="BK7" s="38" t="s">
        <v>114</v>
      </c>
      <c r="BL7" s="38">
        <v>446.63</v>
      </c>
      <c r="BM7" s="38">
        <v>416.91</v>
      </c>
      <c r="BN7" s="38">
        <v>392.19</v>
      </c>
      <c r="BO7" s="38">
        <v>413.5</v>
      </c>
      <c r="BP7" s="38">
        <v>346.13</v>
      </c>
      <c r="BQ7" s="38" t="s">
        <v>114</v>
      </c>
      <c r="BR7" s="38">
        <v>4.21</v>
      </c>
      <c r="BS7" s="38">
        <v>19.100000000000001</v>
      </c>
      <c r="BT7" s="38">
        <v>11.4</v>
      </c>
      <c r="BU7" s="38">
        <v>19.61</v>
      </c>
      <c r="BV7" s="38" t="s">
        <v>114</v>
      </c>
      <c r="BW7" s="38">
        <v>58.53</v>
      </c>
      <c r="BX7" s="38">
        <v>57.93</v>
      </c>
      <c r="BY7" s="38">
        <v>57.03</v>
      </c>
      <c r="BZ7" s="38">
        <v>55.84</v>
      </c>
      <c r="CA7" s="38">
        <v>59.83</v>
      </c>
      <c r="CB7" s="38" t="s">
        <v>114</v>
      </c>
      <c r="CC7" s="38">
        <v>381.52</v>
      </c>
      <c r="CD7" s="38">
        <v>208.28</v>
      </c>
      <c r="CE7" s="38">
        <v>396.07</v>
      </c>
      <c r="CF7" s="38">
        <v>240.3</v>
      </c>
      <c r="CG7" s="38" t="s">
        <v>114</v>
      </c>
      <c r="CH7" s="38">
        <v>266.57</v>
      </c>
      <c r="CI7" s="38">
        <v>276.93</v>
      </c>
      <c r="CJ7" s="38">
        <v>283.73</v>
      </c>
      <c r="CK7" s="38">
        <v>287.57</v>
      </c>
      <c r="CL7" s="38">
        <v>268.69</v>
      </c>
      <c r="CM7" s="38" t="s">
        <v>114</v>
      </c>
      <c r="CN7" s="38">
        <v>1.92</v>
      </c>
      <c r="CO7" s="38">
        <v>1.0900000000000001</v>
      </c>
      <c r="CP7" s="38">
        <v>0.79</v>
      </c>
      <c r="CQ7" s="38">
        <v>0.62</v>
      </c>
      <c r="CR7" s="38" t="s">
        <v>114</v>
      </c>
      <c r="CS7" s="38">
        <v>58.06</v>
      </c>
      <c r="CT7" s="38">
        <v>59.08</v>
      </c>
      <c r="CU7" s="38">
        <v>58.25</v>
      </c>
      <c r="CV7" s="38">
        <v>61.55</v>
      </c>
      <c r="CW7" s="38">
        <v>61.71</v>
      </c>
      <c r="CX7" s="38" t="s">
        <v>114</v>
      </c>
      <c r="CY7" s="38">
        <v>0</v>
      </c>
      <c r="CZ7" s="38">
        <v>0</v>
      </c>
      <c r="DA7" s="38">
        <v>6.75</v>
      </c>
      <c r="DB7" s="38">
        <v>6.23</v>
      </c>
      <c r="DC7" s="38" t="s">
        <v>114</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mng03</cp:lastModifiedBy>
  <cp:lastPrinted>2018-02-09T05:10:15Z</cp:lastPrinted>
  <dcterms:created xsi:type="dcterms:W3CDTF">2017-12-25T02:40:13Z</dcterms:created>
  <dcterms:modified xsi:type="dcterms:W3CDTF">2018-02-09T06:06:22Z</dcterms:modified>
  <cp:category/>
</cp:coreProperties>
</file>