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経理\公営企業に係る「経営比較分析表」の分析等について\H29\通知\"/>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AD10" i="4"/>
  <c r="P10" i="4"/>
  <c r="B10" i="4"/>
  <c r="AT8" i="4"/>
  <c r="W8" i="4"/>
  <c r="I8" i="4"/>
  <c r="B6"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<sst xmlns="http://schemas.openxmlformats.org/spreadsheetml/2006/main" count="245" uniqueCount="126">
  <si>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</si>
  <si>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</si>
  <si>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</si>
  <si>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</si>
  <si>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</si>
  <si>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</si>
  <si>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</si>
  <si>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</si>
  <si>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</si>
  <si>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</si>
  <si>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</si>
  <si>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</si>
  <si>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</si>
  <si>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</si>
  <si>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</si>
  <si>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</si>
  <si>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</si>
  <si>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</si>
  <si>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</si>
  <si>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</si>
  <si>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</si>
  <si>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</si>
  <si>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</si>
  <si>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</si>
  <si>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</si>
  <si>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</si>
  <si>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</si>
  <si>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</si>
  <si>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</si>
  <si>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</si>
  <si>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</si>
  <si>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</si>
  <si>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</si>
  <si>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</si>
  <si>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</si>
  <si>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</si>
  <si>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</si>
  <si>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</si>
  <si>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</si>
  <si>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</si>
  <si>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</si>
  <si>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</si>
  <si>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</si>
  <si>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</si>
  <si>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</si>
  <si>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</si>
  <si>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</si>
  <si>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</si>
  <si>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</si>
  <si>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</si>
  <si>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</si>
  <si>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</si>
  <si>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</si>
  <si>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</si>
  <si>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</si>
  <si>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</si>
  <si>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</si>
  <si>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</si>
  <si>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</si>
  <si>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</si>
  <si>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</si>
  <si>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</si>
  <si>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</si>
  <si>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</si>
  <si>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</si>
  <si>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</si>
  <si>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</si>
  <si>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</si>
  <si>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</si>
  <si>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</si>
  <si>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</si>
  <si>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</si>
  <si>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</si>
  <si>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</si>
  <si>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</si>
  <si>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</si>
  <si>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</si>
  <si>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</si>
  <si>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</si>
  <si>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</si>
  <si>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</si>
  <si>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</si>
  <si>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</si>
  <si>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</si>
  <si>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</si>
  <si>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</si>
  <si>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</si>
  <si>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</si>
  <si>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</si>
  <si>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</si>
  <si>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</si>
  <si>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</si>
  <si>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</si>
  <si>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</si>
  <si>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</si>
  <si>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</si>
  <si>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</si>
  <si>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</si>
  <si>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</si>
  <si>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</si>
  <si>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</si>
  <si>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</si>
  <si>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</si>
  <si>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</si>
  <si>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</si>
  <si>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</si>
  <si>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</si>
  <si>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</si>
  <si>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</si>
  <si>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</si>
  <si>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行田市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</si>
  <si>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</si>
  <si>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</si>
  <si>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</si>
  <si>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</si>
  <si>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</si>
  <si>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</si>
  <si>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</si>
  <si>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</si>
  <si>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</si>
  <si>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</si>
  <si>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</si>
  <si>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</si>
  <si>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においては、下水道布設工事と下水道施設の長寿命化対策工事を並行して進めており、費用の増加による投資の拡大が見込まれている。しかしながら、節水傾向や人口減少により有収水量の大幅な増加は見込めない状況であるため、引き続き下水道への接続促進に努めるとともに適正な下水道使用料への見直し等を行っていく必要がある。経営基盤の強化、財政マネジメントの向上等経営健全化を図るため平成３１年４月に公営企業法を適用し企業会計へ移行する予定である。また、中長期的な投資・財政計画である経営戦略を策定し、収支均衡を図りつつ安定した下水道事業経営に努めたい。</t>
    <rPh sb="1" eb="3">
      <t>ホンシ</t>
    </rPh>
    <rPh sb="9" eb="12">
      <t>ゲスイドウ</t>
    </rPh>
    <rPh sb="12" eb="14">
      <t>フセツ</t>
    </rPh>
    <rPh sb="14" eb="16">
      <t>コウジ</t>
    </rPh>
    <rPh sb="17" eb="20">
      <t>ゲスイドウ</t>
    </rPh>
    <rPh sb="20" eb="22">
      <t>シセツ</t>
    </rPh>
    <rPh sb="23" eb="27">
      <t>チョウジュミョウカ</t>
    </rPh>
    <rPh sb="27" eb="29">
      <t>タイサク</t>
    </rPh>
    <rPh sb="29" eb="31">
      <t>コウジ</t>
    </rPh>
    <rPh sb="32" eb="34">
      <t>ヘイコウ</t>
    </rPh>
    <rPh sb="36" eb="37">
      <t>スス</t>
    </rPh>
    <rPh sb="42" eb="44">
      <t>ヒヨウ</t>
    </rPh>
    <rPh sb="45" eb="47">
      <t>ゾウカ</t>
    </rPh>
    <rPh sb="50" eb="52">
      <t>トウシ</t>
    </rPh>
    <rPh sb="53" eb="55">
      <t>カクダイ</t>
    </rPh>
    <rPh sb="56" eb="58">
      <t>ミコ</t>
    </rPh>
    <rPh sb="71" eb="73">
      <t>セッスイ</t>
    </rPh>
    <rPh sb="73" eb="75">
      <t>ケイコウ</t>
    </rPh>
    <rPh sb="76" eb="78">
      <t>ジンコウ</t>
    </rPh>
    <rPh sb="78" eb="80">
      <t>ゲンショウ</t>
    </rPh>
    <rPh sb="83" eb="85">
      <t>ユウシュウ</t>
    </rPh>
    <rPh sb="85" eb="87">
      <t>スイリョウ</t>
    </rPh>
    <rPh sb="88" eb="90">
      <t>オオハバ</t>
    </rPh>
    <rPh sb="91" eb="93">
      <t>ゾウカ</t>
    </rPh>
    <rPh sb="94" eb="96">
      <t>ミコ</t>
    </rPh>
    <rPh sb="99" eb="101">
      <t>ジョウキョウ</t>
    </rPh>
    <rPh sb="107" eb="108">
      <t>ヒ</t>
    </rPh>
    <rPh sb="109" eb="110">
      <t>ツヅ</t>
    </rPh>
    <rPh sb="111" eb="114">
      <t>ゲスイドウ</t>
    </rPh>
    <rPh sb="116" eb="118">
      <t>セツゾク</t>
    </rPh>
    <rPh sb="118" eb="120">
      <t>ソクシン</t>
    </rPh>
    <rPh sb="121" eb="122">
      <t>ツト</t>
    </rPh>
    <rPh sb="128" eb="130">
      <t>テキセイ</t>
    </rPh>
    <rPh sb="131" eb="134">
      <t>ゲスイドウ</t>
    </rPh>
    <rPh sb="134" eb="137">
      <t>シヨウリョウ</t>
    </rPh>
    <rPh sb="139" eb="141">
      <t>ミナオ</t>
    </rPh>
    <rPh sb="142" eb="143">
      <t>トウ</t>
    </rPh>
    <rPh sb="144" eb="145">
      <t>オコナ</t>
    </rPh>
    <rPh sb="149" eb="151">
      <t>ヒツヨウ</t>
    </rPh>
    <rPh sb="185" eb="187">
      <t>ヘイセイ</t>
    </rPh>
    <rPh sb="189" eb="190">
      <t>ネン</t>
    </rPh>
    <rPh sb="191" eb="192">
      <t>ガツ</t>
    </rPh>
    <rPh sb="220" eb="224">
      <t>チュウチョウキテキ</t>
    </rPh>
    <rPh sb="225" eb="227">
      <t>トウシ</t>
    </rPh>
    <rPh sb="228" eb="230">
      <t>ザイセイ</t>
    </rPh>
    <rPh sb="230" eb="232">
      <t>ケイカク</t>
    </rPh>
    <rPh sb="235" eb="237">
      <t>ケイエイ</t>
    </rPh>
    <rPh sb="237" eb="239">
      <t>センリャク</t>
    </rPh>
    <rPh sb="240" eb="242">
      <t>サクテイ</t>
    </rPh>
    <rPh sb="244" eb="246">
      <t>シュウシ</t>
    </rPh>
    <rPh sb="246" eb="248">
      <t>キンコウ</t>
    </rPh>
    <rPh sb="249" eb="250">
      <t>ハカ</t>
    </rPh>
    <rPh sb="253" eb="255">
      <t>アンテイ</t>
    </rPh>
    <rPh sb="257" eb="260">
      <t>ゲスイドウ</t>
    </rPh>
    <rPh sb="260" eb="262">
      <t>ジギョウ</t>
    </rPh>
    <rPh sb="262" eb="264">
      <t>ケイエイ</t>
    </rPh>
    <rPh sb="265" eb="266">
      <t>ツト</t>
    </rPh>
    <phoneticPr fontId="4"/>
  </si>
  <si>
    <t>①収益的収支比率
　平成２６年度は大口使用者の下水道への切り替えなどにより使用料収入は増加したが、その後大口使用者の節水傾向などにより若干減少した。対して、維持管理費の費用が増加しているため、収益的収支比率が若干低下している。
　引き続き現在整備地区の接続も見込まれることから使用料収入を確保し、併せて計画的な施設修繕を行うことで費用の抑制を図りたい。
④企業債残高対事業規模比率
　類似団体平均値と比べ高い数値となっているが、国の補助金を活用しつつ計画的な管渠整備を実施してきたことにより、企業債の残高は５年で約２６億円削減し減少傾向である。
⑤経費回収率
　経費回収率は、全国平均より低い状態にあるが、ほぼ横ばいの状態である。
⑥汚水処理原価
　類似団体と比べやや高い数値となっているが、ここ５年間は横ばいである。
⑧水洗化率
　新規に供用開始した地域において水洗化率が低い状態にあり、今年度は若干低下している。引き続き普及促進活動を積極的に行い接続率の向上に努めたい。</t>
    <rPh sb="1" eb="3">
      <t>シュウエキ</t>
    </rPh>
    <rPh sb="51" eb="52">
      <t>ゴ</t>
    </rPh>
    <rPh sb="52" eb="54">
      <t>オオグチ</t>
    </rPh>
    <rPh sb="54" eb="57">
      <t>シヨウシャ</t>
    </rPh>
    <rPh sb="58" eb="60">
      <t>セッスイ</t>
    </rPh>
    <rPh sb="60" eb="62">
      <t>ケイコウ</t>
    </rPh>
    <rPh sb="67" eb="69">
      <t>ジャッカン</t>
    </rPh>
    <rPh sb="69" eb="71">
      <t>ゲンショウ</t>
    </rPh>
    <rPh sb="74" eb="75">
      <t>タイ</t>
    </rPh>
    <rPh sb="78" eb="80">
      <t>イジ</t>
    </rPh>
    <rPh sb="80" eb="83">
      <t>カンリヒ</t>
    </rPh>
    <rPh sb="84" eb="86">
      <t>ヒヨウ</t>
    </rPh>
    <rPh sb="87" eb="89">
      <t>ゾウカ</t>
    </rPh>
    <rPh sb="96" eb="99">
      <t>シュウエキテキ</t>
    </rPh>
    <rPh sb="99" eb="101">
      <t>シュウシ</t>
    </rPh>
    <rPh sb="101" eb="103">
      <t>ヒリツ</t>
    </rPh>
    <rPh sb="104" eb="106">
      <t>ジャッカン</t>
    </rPh>
    <rPh sb="106" eb="108">
      <t>テイカ</t>
    </rPh>
    <rPh sb="274" eb="276">
      <t>ケイヒ</t>
    </rPh>
    <rPh sb="276" eb="278">
      <t>カイシュウ</t>
    </rPh>
    <rPh sb="278" eb="279">
      <t>リツ</t>
    </rPh>
    <rPh sb="367" eb="369">
      <t>シンキ</t>
    </rPh>
    <rPh sb="370" eb="372">
      <t>キョウヨウ</t>
    </rPh>
    <rPh sb="372" eb="374">
      <t>カイシ</t>
    </rPh>
    <rPh sb="376" eb="378">
      <t>チイキ</t>
    </rPh>
    <rPh sb="382" eb="385">
      <t>スイセンカ</t>
    </rPh>
    <rPh sb="385" eb="386">
      <t>リツ</t>
    </rPh>
    <rPh sb="387" eb="388">
      <t>ヒク</t>
    </rPh>
    <rPh sb="389" eb="391">
      <t>ジョウタイ</t>
    </rPh>
    <rPh sb="395" eb="398">
      <t>コンネンド</t>
    </rPh>
    <rPh sb="399" eb="401">
      <t>ジャッカン</t>
    </rPh>
    <rPh sb="401" eb="403">
      <t>テイカ</t>
    </rPh>
    <rPh sb="408" eb="409">
      <t>ヒ</t>
    </rPh>
    <rPh sb="410" eb="411">
      <t>ツヅ</t>
    </rPh>
    <rPh sb="412" eb="414">
      <t>フキュウ</t>
    </rPh>
    <rPh sb="414" eb="416">
      <t>ソクシン</t>
    </rPh>
    <rPh sb="416" eb="418">
      <t>カツドウ</t>
    </rPh>
    <rPh sb="419" eb="422">
      <t>セッキョクテキ</t>
    </rPh>
    <rPh sb="423" eb="424">
      <t>オコナ</t>
    </rPh>
    <rPh sb="425" eb="427">
      <t>セツゾク</t>
    </rPh>
    <rPh sb="427" eb="428">
      <t>リツ</t>
    </rPh>
    <rPh sb="429" eb="431">
      <t>コウジョウ</t>
    </rPh>
    <rPh sb="432" eb="433">
      <t>ツト</t>
    </rPh>
    <phoneticPr fontId="4"/>
  </si>
  <si>
    <t xml:space="preserve">③管渠改善率
　本市の管渠改善率は、類似団体平均値と比べ低いことから更新が遅れている状況と考える。
　また、本市の下水道事業は昭和２５年着手と早期であったため、５０年を経過する管渠は今後も増えていくことが予想される。
　昨年度よりストックマネジメント計画策定に着手しており、今後、計画的に改築更新工事を実施して行くことで改善率の増加が見込まれる。
</t>
    <rPh sb="42" eb="44">
      <t>ジョウキョウ</t>
    </rPh>
    <rPh sb="110" eb="113">
      <t>サクネンド</t>
    </rPh>
    <rPh sb="137" eb="139">
      <t>コンゴ</t>
    </rPh>
    <rPh sb="140" eb="143">
      <t>ケイカクテキ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</si>
</sst>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0.01</c:v>
                </c:pt>
                <c:pt idx="1">
                  <c:v>0.01</c:v>
                </c:pt>
                <c:pt idx="2">
                  <c:v>0.02</c:v>
                </c:pt>
                <c:pt idx="3">
                  <c:v>0.02</c:v>
                </c:pt>
                <c:pt idx="4">
                  <c:v>0.03</c:v>
                </c:pt>
              </c:numCache>
            </c:numRef>
          </c:val>
          <c:extLst>
            <c:ext xmlns:c16="http://schemas.microsoft.com/office/drawing/2014/chart" uri="{C3380CC4-5D6E-409C-BE32-E72D297353CC}">
              <c16:uniqueId val="{00000000-6437-4D3C-9832-49924DE17D54}"/>
            </c:ext>
          </c:extLst>
        </c:ser>
        <c:dLbls>
          <c:showLegendKey val="0"/>
          <c:showVal val="0"/>
          <c:showCatName val="0"/>
          <c:showSerName val="0"/>
          <c:showPercent val="0"/>
          <c:showBubbleSize val="0"/>
        </c:dLbls>
        <c:gapWidth val="150"/>
        <c:axId val="100280576"/>
        <c:axId val="11832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0.05</c:v>
                </c:pt>
                <c:pt idx="2">
                  <c:v>7.0000000000000007E-2</c:v>
                </c:pt>
                <c:pt idx="3">
                  <c:v>7.0000000000000007E-2</c:v>
                </c:pt>
                <c:pt idx="4">
                  <c:v>0.17</c:v>
                </c:pt>
              </c:numCache>
            </c:numRef>
          </c:val>
          <c:smooth val="0"/>
          <c:extLst>
            <c:ext xmlns:c16="http://schemas.microsoft.com/office/drawing/2014/chart" uri="{C3380CC4-5D6E-409C-BE32-E72D297353CC}">
              <c16:uniqueId val="{00000001-6437-4D3C-9832-49924DE17D54}"/>
            </c:ext>
          </c:extLst>
        </c:ser>
        <c:dLbls>
          <c:showLegendKey val="0"/>
          <c:showVal val="0"/>
          <c:showCatName val="0"/>
          <c:showSerName val="0"/>
          <c:showPercent val="0"/>
          <c:showBubbleSize val="0"/>
        </c:dLbls>
        <c:marker val="1"/>
        <c:smooth val="0"/>
        <c:axId val="100280576"/>
        <c:axId val="118325632"/>
      </c:lineChart>
      <c:dateAx>
        <c:axId val="100280576"/>
        <c:scaling>
          <c:orientation val="minMax"/>
        </c:scaling>
        <c:delete val="1"/>
        <c:axPos val="b"/>
        <c:numFmt formatCode="ge" sourceLinked="1"/>
        <c:majorTickMark val="none"/>
        <c:minorTickMark val="none"/>
        <c:tickLblPos val="none"/>
        <c:crossAx val="118325632"/>
        <c:crosses val="autoZero"/>
        <c:auto val="1"/>
        <c:lblOffset val="100"/>
        <c:baseTimeUnit val="years"/>
      </c:dateAx>
      <c:valAx>
        <c:axId val="11832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4F-461C-BEBF-B7AD6CA104A5}"/>
            </c:ext>
          </c:extLst>
        </c:ser>
        <c:dLbls>
          <c:showLegendKey val="0"/>
          <c:showVal val="0"/>
          <c:showCatName val="0"/>
          <c:showSerName val="0"/>
          <c:showPercent val="0"/>
          <c:showBubbleSize val="0"/>
        </c:dLbls>
        <c:gapWidth val="150"/>
        <c:axId val="132025728"/>
        <c:axId val="13202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64.75</c:v>
                </c:pt>
                <c:pt idx="1">
                  <c:v>62.03</c:v>
                </c:pt>
                <c:pt idx="2">
                  <c:v>59.27</c:v>
                </c:pt>
                <c:pt idx="3">
                  <c:v>62.64</c:v>
                </c:pt>
                <c:pt idx="4">
                  <c:v>64.67</c:v>
                </c:pt>
              </c:numCache>
            </c:numRef>
          </c:val>
          <c:smooth val="0"/>
          <c:extLst>
            <c:ext xmlns:c16="http://schemas.microsoft.com/office/drawing/2014/chart" uri="{C3380CC4-5D6E-409C-BE32-E72D297353CC}">
              <c16:uniqueId val="{00000001-C94F-461C-BEBF-B7AD6CA104A5}"/>
            </c:ext>
          </c:extLst>
        </c:ser>
        <c:dLbls>
          <c:showLegendKey val="0"/>
          <c:showVal val="0"/>
          <c:showCatName val="0"/>
          <c:showSerName val="0"/>
          <c:showPercent val="0"/>
          <c:showBubbleSize val="0"/>
        </c:dLbls>
        <c:marker val="1"/>
        <c:smooth val="0"/>
        <c:axId val="132025728"/>
        <c:axId val="132027904"/>
      </c:lineChart>
      <c:dateAx>
        <c:axId val="132025728"/>
        <c:scaling>
          <c:orientation val="minMax"/>
        </c:scaling>
        <c:delete val="1"/>
        <c:axPos val="b"/>
        <c:numFmt formatCode="ge" sourceLinked="1"/>
        <c:majorTickMark val="none"/>
        <c:minorTickMark val="none"/>
        <c:tickLblPos val="none"/>
        <c:crossAx val="132027904"/>
        <c:crosses val="autoZero"/>
        <c:auto val="1"/>
        <c:lblOffset val="100"/>
        <c:baseTimeUnit val="years"/>
      </c:dateAx>
      <c:valAx>
        <c:axId val="1320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90.01</c:v>
                </c:pt>
                <c:pt idx="1">
                  <c:v>90.24</c:v>
                </c:pt>
                <c:pt idx="2">
                  <c:v>91.3</c:v>
                </c:pt>
                <c:pt idx="3">
                  <c:v>91.72</c:v>
                </c:pt>
                <c:pt idx="4">
                  <c:v>91.36</c:v>
                </c:pt>
              </c:numCache>
            </c:numRef>
          </c:val>
          <c:extLst>
            <c:ext xmlns:c16="http://schemas.microsoft.com/office/drawing/2014/chart" uri="{C3380CC4-5D6E-409C-BE32-E72D297353CC}">
              <c16:uniqueId val="{00000000-5D48-4F13-95B1-51CC75AA49FD}"/>
            </c:ext>
          </c:extLst>
        </c:ser>
        <c:dLbls>
          <c:showLegendKey val="0"/>
          <c:showVal val="0"/>
          <c:showCatName val="0"/>
          <c:showSerName val="0"/>
          <c:showPercent val="0"/>
          <c:showBubbleSize val="0"/>
        </c:dLbls>
        <c:gapWidth val="150"/>
        <c:axId val="132066304"/>
        <c:axId val="1320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92.84</c:v>
                </c:pt>
                <c:pt idx="1">
                  <c:v>93.53</c:v>
                </c:pt>
                <c:pt idx="2">
                  <c:v>92.82</c:v>
                </c:pt>
                <c:pt idx="3">
                  <c:v>92.98</c:v>
                </c:pt>
                <c:pt idx="4">
                  <c:v>91.76</c:v>
                </c:pt>
              </c:numCache>
            </c:numRef>
          </c:val>
          <c:smooth val="0"/>
          <c:extLst>
            <c:ext xmlns:c16="http://schemas.microsoft.com/office/drawing/2014/chart" uri="{C3380CC4-5D6E-409C-BE32-E72D297353CC}">
              <c16:uniqueId val="{00000001-5D48-4F13-95B1-51CC75AA49FD}"/>
            </c:ext>
          </c:extLst>
        </c:ser>
        <c:dLbls>
          <c:showLegendKey val="0"/>
          <c:showVal val="0"/>
          <c:showCatName val="0"/>
          <c:showSerName val="0"/>
          <c:showPercent val="0"/>
          <c:showBubbleSize val="0"/>
        </c:dLbls>
        <c:marker val="1"/>
        <c:smooth val="0"/>
        <c:axId val="132066304"/>
        <c:axId val="132068480"/>
      </c:lineChart>
      <c:dateAx>
        <c:axId val="132066304"/>
        <c:scaling>
          <c:orientation val="minMax"/>
        </c:scaling>
        <c:delete val="1"/>
        <c:axPos val="b"/>
        <c:numFmt formatCode="ge" sourceLinked="1"/>
        <c:majorTickMark val="none"/>
        <c:minorTickMark val="none"/>
        <c:tickLblPos val="none"/>
        <c:crossAx val="132068480"/>
        <c:crosses val="autoZero"/>
        <c:auto val="1"/>
        <c:lblOffset val="100"/>
        <c:baseTimeUnit val="years"/>
      </c:dateAx>
      <c:valAx>
        <c:axId val="1320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85.43</c:v>
                </c:pt>
                <c:pt idx="1">
                  <c:v>85.72</c:v>
                </c:pt>
                <c:pt idx="2">
                  <c:v>86.36</c:v>
                </c:pt>
                <c:pt idx="3">
                  <c:v>86.01</c:v>
                </c:pt>
                <c:pt idx="4">
                  <c:v>85.58</c:v>
                </c:pt>
              </c:numCache>
            </c:numRef>
          </c:val>
          <c:extLst>
            <c:ext xmlns:c16="http://schemas.microsoft.com/office/drawing/2014/chart" uri="{C3380CC4-5D6E-409C-BE32-E72D297353CC}">
              <c16:uniqueId val="{00000000-E00D-4951-AEB7-F0BBC81E432C}"/>
            </c:ext>
          </c:extLst>
        </c:ser>
        <c:dLbls>
          <c:showLegendKey val="0"/>
          <c:showVal val="0"/>
          <c:showCatName val="0"/>
          <c:showSerName val="0"/>
          <c:showPercent val="0"/>
          <c:showBubbleSize val="0"/>
        </c:dLbls>
        <c:gapWidth val="150"/>
        <c:axId val="118335360"/>
        <c:axId val="11834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0D-4951-AEB7-F0BBC81E432C}"/>
            </c:ext>
          </c:extLst>
        </c:ser>
        <c:dLbls>
          <c:showLegendKey val="0"/>
          <c:showVal val="0"/>
          <c:showCatName val="0"/>
          <c:showSerName val="0"/>
          <c:showPercent val="0"/>
          <c:showBubbleSize val="0"/>
        </c:dLbls>
        <c:marker val="1"/>
        <c:smooth val="0"/>
        <c:axId val="118335360"/>
        <c:axId val="118341632"/>
      </c:lineChart>
      <c:dateAx>
        <c:axId val="118335360"/>
        <c:scaling>
          <c:orientation val="minMax"/>
        </c:scaling>
        <c:delete val="1"/>
        <c:axPos val="b"/>
        <c:numFmt formatCode="ge" sourceLinked="1"/>
        <c:majorTickMark val="none"/>
        <c:minorTickMark val="none"/>
        <c:tickLblPos val="none"/>
        <c:crossAx val="118341632"/>
        <c:crosses val="autoZero"/>
        <c:auto val="1"/>
        <c:lblOffset val="100"/>
        <c:baseTimeUnit val="years"/>
      </c:dateAx>
      <c:valAx>
        <c:axId val="1183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55-4491-8F02-AA314C8DDCD7}"/>
            </c:ext>
          </c:extLst>
        </c:ser>
        <c:dLbls>
          <c:showLegendKey val="0"/>
          <c:showVal val="0"/>
          <c:showCatName val="0"/>
          <c:showSerName val="0"/>
          <c:showPercent val="0"/>
          <c:showBubbleSize val="0"/>
        </c:dLbls>
        <c:gapWidth val="150"/>
        <c:axId val="118838784"/>
        <c:axId val="1188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55-4491-8F02-AA314C8DDCD7}"/>
            </c:ext>
          </c:extLst>
        </c:ser>
        <c:dLbls>
          <c:showLegendKey val="0"/>
          <c:showVal val="0"/>
          <c:showCatName val="0"/>
          <c:showSerName val="0"/>
          <c:showPercent val="0"/>
          <c:showBubbleSize val="0"/>
        </c:dLbls>
        <c:marker val="1"/>
        <c:smooth val="0"/>
        <c:axId val="118838784"/>
        <c:axId val="118840704"/>
      </c:lineChart>
      <c:dateAx>
        <c:axId val="118838784"/>
        <c:scaling>
          <c:orientation val="minMax"/>
        </c:scaling>
        <c:delete val="1"/>
        <c:axPos val="b"/>
        <c:numFmt formatCode="ge" sourceLinked="1"/>
        <c:majorTickMark val="none"/>
        <c:minorTickMark val="none"/>
        <c:tickLblPos val="none"/>
        <c:crossAx val="118840704"/>
        <c:crosses val="autoZero"/>
        <c:auto val="1"/>
        <c:lblOffset val="100"/>
        <c:baseTimeUnit val="years"/>
      </c:dateAx>
      <c:valAx>
        <c:axId val="1188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E8-4266-A21F-92F7CC7F4879}"/>
            </c:ext>
          </c:extLst>
        </c:ser>
        <c:dLbls>
          <c:showLegendKey val="0"/>
          <c:showVal val="0"/>
          <c:showCatName val="0"/>
          <c:showSerName val="0"/>
          <c:showPercent val="0"/>
          <c:showBubbleSize val="0"/>
        </c:dLbls>
        <c:gapWidth val="150"/>
        <c:axId val="118879360"/>
        <c:axId val="1188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E8-4266-A21F-92F7CC7F4879}"/>
            </c:ext>
          </c:extLst>
        </c:ser>
        <c:dLbls>
          <c:showLegendKey val="0"/>
          <c:showVal val="0"/>
          <c:showCatName val="0"/>
          <c:showSerName val="0"/>
          <c:showPercent val="0"/>
          <c:showBubbleSize val="0"/>
        </c:dLbls>
        <c:marker val="1"/>
        <c:smooth val="0"/>
        <c:axId val="118879360"/>
        <c:axId val="118881280"/>
      </c:lineChart>
      <c:dateAx>
        <c:axId val="118879360"/>
        <c:scaling>
          <c:orientation val="minMax"/>
        </c:scaling>
        <c:delete val="1"/>
        <c:axPos val="b"/>
        <c:numFmt formatCode="ge" sourceLinked="1"/>
        <c:majorTickMark val="none"/>
        <c:minorTickMark val="none"/>
        <c:tickLblPos val="none"/>
        <c:crossAx val="118881280"/>
        <c:crosses val="autoZero"/>
        <c:auto val="1"/>
        <c:lblOffset val="100"/>
        <c:baseTimeUnit val="years"/>
      </c:dateAx>
      <c:valAx>
        <c:axId val="1188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C3-4956-97FD-1E3B4399BAE5}"/>
            </c:ext>
          </c:extLst>
        </c:ser>
        <c:dLbls>
          <c:showLegendKey val="0"/>
          <c:showVal val="0"/>
          <c:showCatName val="0"/>
          <c:showSerName val="0"/>
          <c:showPercent val="0"/>
          <c:showBubbleSize val="0"/>
        </c:dLbls>
        <c:gapWidth val="150"/>
        <c:axId val="118899840"/>
        <c:axId val="1189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C3-4956-97FD-1E3B4399BAE5}"/>
            </c:ext>
          </c:extLst>
        </c:ser>
        <c:dLbls>
          <c:showLegendKey val="0"/>
          <c:showVal val="0"/>
          <c:showCatName val="0"/>
          <c:showSerName val="0"/>
          <c:showPercent val="0"/>
          <c:showBubbleSize val="0"/>
        </c:dLbls>
        <c:marker val="1"/>
        <c:smooth val="0"/>
        <c:axId val="118899840"/>
        <c:axId val="118901760"/>
      </c:lineChart>
      <c:dateAx>
        <c:axId val="118899840"/>
        <c:scaling>
          <c:orientation val="minMax"/>
        </c:scaling>
        <c:delete val="1"/>
        <c:axPos val="b"/>
        <c:numFmt formatCode="ge" sourceLinked="1"/>
        <c:majorTickMark val="none"/>
        <c:minorTickMark val="none"/>
        <c:tickLblPos val="none"/>
        <c:crossAx val="118901760"/>
        <c:crosses val="autoZero"/>
        <c:auto val="1"/>
        <c:lblOffset val="100"/>
        <c:baseTimeUnit val="years"/>
      </c:dateAx>
      <c:valAx>
        <c:axId val="1189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D0-4B73-BC22-D77A37C7959E}"/>
            </c:ext>
          </c:extLst>
        </c:ser>
        <c:dLbls>
          <c:showLegendKey val="0"/>
          <c:showVal val="0"/>
          <c:showCatName val="0"/>
          <c:showSerName val="0"/>
          <c:showPercent val="0"/>
          <c:showBubbleSize val="0"/>
        </c:dLbls>
        <c:gapWidth val="150"/>
        <c:axId val="118932224"/>
        <c:axId val="11893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D0-4B73-BC22-D77A37C7959E}"/>
            </c:ext>
          </c:extLst>
        </c:ser>
        <c:dLbls>
          <c:showLegendKey val="0"/>
          <c:showVal val="0"/>
          <c:showCatName val="0"/>
          <c:showSerName val="0"/>
          <c:showPercent val="0"/>
          <c:showBubbleSize val="0"/>
        </c:dLbls>
        <c:marker val="1"/>
        <c:smooth val="0"/>
        <c:axId val="118932224"/>
        <c:axId val="118934144"/>
      </c:lineChart>
      <c:dateAx>
        <c:axId val="118932224"/>
        <c:scaling>
          <c:orientation val="minMax"/>
        </c:scaling>
        <c:delete val="1"/>
        <c:axPos val="b"/>
        <c:numFmt formatCode="ge" sourceLinked="1"/>
        <c:majorTickMark val="none"/>
        <c:minorTickMark val="none"/>
        <c:tickLblPos val="none"/>
        <c:crossAx val="118934144"/>
        <c:crosses val="autoZero"/>
        <c:auto val="1"/>
        <c:lblOffset val="100"/>
        <c:baseTimeUnit val="years"/>
      </c:dateAx>
      <c:valAx>
        <c:axId val="11893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3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2023.2</c:v>
                </c:pt>
                <c:pt idx="1">
                  <c:v>1904.85</c:v>
                </c:pt>
                <c:pt idx="2">
                  <c:v>1741.43</c:v>
                </c:pt>
                <c:pt idx="3">
                  <c:v>1668.04</c:v>
                </c:pt>
                <c:pt idx="4">
                  <c:v>1611.11</c:v>
                </c:pt>
              </c:numCache>
            </c:numRef>
          </c:val>
          <c:extLst>
            <c:ext xmlns:c16="http://schemas.microsoft.com/office/drawing/2014/chart" uri="{C3380CC4-5D6E-409C-BE32-E72D297353CC}">
              <c16:uniqueId val="{00000000-61B4-430F-A0FF-C6F8C547EA94}"/>
            </c:ext>
          </c:extLst>
        </c:ser>
        <c:dLbls>
          <c:showLegendKey val="0"/>
          <c:showVal val="0"/>
          <c:showCatName val="0"/>
          <c:showSerName val="0"/>
          <c:showPercent val="0"/>
          <c:showBubbleSize val="0"/>
        </c:dLbls>
        <c:gapWidth val="150"/>
        <c:axId val="119239040"/>
        <c:axId val="11924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708.85</c:v>
                </c:pt>
                <c:pt idx="1">
                  <c:v>660.23</c:v>
                </c:pt>
                <c:pt idx="2">
                  <c:v>658.6</c:v>
                </c:pt>
                <c:pt idx="3">
                  <c:v>664.04</c:v>
                </c:pt>
                <c:pt idx="4">
                  <c:v>774.99</c:v>
                </c:pt>
              </c:numCache>
            </c:numRef>
          </c:val>
          <c:smooth val="0"/>
          <c:extLst>
            <c:ext xmlns:c16="http://schemas.microsoft.com/office/drawing/2014/chart" uri="{C3380CC4-5D6E-409C-BE32-E72D297353CC}">
              <c16:uniqueId val="{00000001-61B4-430F-A0FF-C6F8C547EA94}"/>
            </c:ext>
          </c:extLst>
        </c:ser>
        <c:dLbls>
          <c:showLegendKey val="0"/>
          <c:showVal val="0"/>
          <c:showCatName val="0"/>
          <c:showSerName val="0"/>
          <c:showPercent val="0"/>
          <c:showBubbleSize val="0"/>
        </c:dLbls>
        <c:marker val="1"/>
        <c:smooth val="0"/>
        <c:axId val="119239040"/>
        <c:axId val="119240960"/>
      </c:lineChart>
      <c:dateAx>
        <c:axId val="119239040"/>
        <c:scaling>
          <c:orientation val="minMax"/>
        </c:scaling>
        <c:delete val="1"/>
        <c:axPos val="b"/>
        <c:numFmt formatCode="ge" sourceLinked="1"/>
        <c:majorTickMark val="none"/>
        <c:minorTickMark val="none"/>
        <c:tickLblPos val="none"/>
        <c:crossAx val="119240960"/>
        <c:crosses val="autoZero"/>
        <c:auto val="1"/>
        <c:lblOffset val="100"/>
        <c:baseTimeUnit val="years"/>
      </c:dateAx>
      <c:valAx>
        <c:axId val="11924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74.64</c:v>
                </c:pt>
                <c:pt idx="1">
                  <c:v>75.53</c:v>
                </c:pt>
                <c:pt idx="2">
                  <c:v>78.489999999999995</c:v>
                </c:pt>
                <c:pt idx="3">
                  <c:v>79.11</c:v>
                </c:pt>
                <c:pt idx="4">
                  <c:v>79.08</c:v>
                </c:pt>
              </c:numCache>
            </c:numRef>
          </c:val>
          <c:extLst>
            <c:ext xmlns:c16="http://schemas.microsoft.com/office/drawing/2014/chart" uri="{C3380CC4-5D6E-409C-BE32-E72D297353CC}">
              <c16:uniqueId val="{00000000-A122-482F-AEC8-4B71B37D05EB}"/>
            </c:ext>
          </c:extLst>
        </c:ser>
        <c:dLbls>
          <c:showLegendKey val="0"/>
          <c:showVal val="0"/>
          <c:showCatName val="0"/>
          <c:showSerName val="0"/>
          <c:showPercent val="0"/>
          <c:showBubbleSize val="0"/>
        </c:dLbls>
        <c:gapWidth val="150"/>
        <c:axId val="127889408"/>
        <c:axId val="12789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89.47</c:v>
                </c:pt>
                <c:pt idx="1">
                  <c:v>88.7</c:v>
                </c:pt>
                <c:pt idx="2">
                  <c:v>88.44</c:v>
                </c:pt>
                <c:pt idx="3">
                  <c:v>86.2</c:v>
                </c:pt>
                <c:pt idx="4">
                  <c:v>96.57</c:v>
                </c:pt>
              </c:numCache>
            </c:numRef>
          </c:val>
          <c:smooth val="0"/>
          <c:extLst>
            <c:ext xmlns:c16="http://schemas.microsoft.com/office/drawing/2014/chart" uri="{C3380CC4-5D6E-409C-BE32-E72D297353CC}">
              <c16:uniqueId val="{00000001-A122-482F-AEC8-4B71B37D05EB}"/>
            </c:ext>
          </c:extLst>
        </c:ser>
        <c:dLbls>
          <c:showLegendKey val="0"/>
          <c:showVal val="0"/>
          <c:showCatName val="0"/>
          <c:showSerName val="0"/>
          <c:showPercent val="0"/>
          <c:showBubbleSize val="0"/>
        </c:dLbls>
        <c:marker val="1"/>
        <c:smooth val="0"/>
        <c:axId val="127889408"/>
        <c:axId val="127891328"/>
      </c:lineChart>
      <c:dateAx>
        <c:axId val="127889408"/>
        <c:scaling>
          <c:orientation val="minMax"/>
        </c:scaling>
        <c:delete val="1"/>
        <c:axPos val="b"/>
        <c:numFmt formatCode="ge" sourceLinked="1"/>
        <c:majorTickMark val="none"/>
        <c:minorTickMark val="none"/>
        <c:tickLblPos val="none"/>
        <c:crossAx val="127891328"/>
        <c:crosses val="autoZero"/>
        <c:auto val="1"/>
        <c:lblOffset val="100"/>
        <c:baseTimeUnit val="years"/>
      </c:dateAx>
      <c:valAx>
        <c:axId val="1278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B08B-4F41-97DD-3954A2EA9CDE}"/>
            </c:ext>
          </c:extLst>
        </c:ser>
        <c:dLbls>
          <c:showLegendKey val="0"/>
          <c:showVal val="0"/>
          <c:showCatName val="0"/>
          <c:showSerName val="0"/>
          <c:showPercent val="0"/>
          <c:showBubbleSize val="0"/>
        </c:dLbls>
        <c:gapWidth val="150"/>
        <c:axId val="127922176"/>
        <c:axId val="1279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143.47999999999999</c:v>
                </c:pt>
                <c:pt idx="1">
                  <c:v>145.05000000000001</c:v>
                </c:pt>
                <c:pt idx="2">
                  <c:v>147.15</c:v>
                </c:pt>
                <c:pt idx="3">
                  <c:v>146.47999999999999</c:v>
                </c:pt>
                <c:pt idx="4">
                  <c:v>161.54</c:v>
                </c:pt>
              </c:numCache>
            </c:numRef>
          </c:val>
          <c:smooth val="0"/>
          <c:extLst>
            <c:ext xmlns:c16="http://schemas.microsoft.com/office/drawing/2014/chart" uri="{C3380CC4-5D6E-409C-BE32-E72D297353CC}">
              <c16:uniqueId val="{00000001-B08B-4F41-97DD-3954A2EA9CDE}"/>
            </c:ext>
          </c:extLst>
        </c:ser>
        <c:dLbls>
          <c:showLegendKey val="0"/>
          <c:showVal val="0"/>
          <c:showCatName val="0"/>
          <c:showSerName val="0"/>
          <c:showPercent val="0"/>
          <c:showBubbleSize val="0"/>
        </c:dLbls>
        <c:marker val="1"/>
        <c:smooth val="0"/>
        <c:axId val="127922176"/>
        <c:axId val="127924096"/>
      </c:lineChart>
      <c:dateAx>
        <c:axId val="127922176"/>
        <c:scaling>
          <c:orientation val="minMax"/>
        </c:scaling>
        <c:delete val="1"/>
        <c:axPos val="b"/>
        <c:numFmt formatCode="ge" sourceLinked="1"/>
        <c:majorTickMark val="none"/>
        <c:minorTickMark val="none"/>
        <c:tickLblPos val="none"/>
        <c:crossAx val="127924096"/>
        <c:crosses val="autoZero"/>
        <c:auto val="1"/>
        <c:lblOffset val="100"/>
        <c:baseTimeUnit val="years"/>
      </c:dateAx>
      <c:valAx>
        <c:axId val="1279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2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42" zoomScaleNormal="100" workbookViewId="0">
      <selection activeCell="BL64" sqref="BL64:BZ6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埼玉県　行田市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Bd1</v>
      </c>
      <c r="X8" s="78"/>
      <c r="Y8" s="78"/>
      <c r="Z8" s="78"/>
      <c r="AA8" s="78"/>
      <c r="AB8" s="78"/>
      <c r="AC8" s="78"/>
      <c r="AD8" s="79" t="s">
        <v>122</v>
      </c>
      <c r="AE8" s="79"/>
      <c r="AF8" s="79"/>
      <c r="AG8" s="79"/>
      <c r="AH8" s="79"/>
      <c r="AI8" s="79"/>
      <c r="AJ8" s="79"/>
      <c r="AK8" s="4"/>
      <c r="AL8" s="73">
        <f>データ!S6</f>
        <v>82836</v>
      </c>
      <c r="AM8" s="73"/>
      <c r="AN8" s="73"/>
      <c r="AO8" s="73"/>
      <c r="AP8" s="73"/>
      <c r="AQ8" s="73"/>
      <c r="AR8" s="73"/>
      <c r="AS8" s="73"/>
      <c r="AT8" s="72">
        <f>データ!T6</f>
        <v>67.489999999999995</v>
      </c>
      <c r="AU8" s="72"/>
      <c r="AV8" s="72"/>
      <c r="AW8" s="72"/>
      <c r="AX8" s="72"/>
      <c r="AY8" s="72"/>
      <c r="AZ8" s="72"/>
      <c r="BA8" s="72"/>
      <c r="BB8" s="72">
        <f>データ!U6</f>
        <v>1227.3800000000001</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54.52</v>
      </c>
      <c r="Q10" s="72"/>
      <c r="R10" s="72"/>
      <c r="S10" s="72"/>
      <c r="T10" s="72"/>
      <c r="U10" s="72"/>
      <c r="V10" s="72"/>
      <c r="W10" s="72">
        <f>データ!Q6</f>
        <v>67.12</v>
      </c>
      <c r="X10" s="72"/>
      <c r="Y10" s="72"/>
      <c r="Z10" s="72"/>
      <c r="AA10" s="72"/>
      <c r="AB10" s="72"/>
      <c r="AC10" s="72"/>
      <c r="AD10" s="73">
        <f>データ!R6</f>
        <v>1998</v>
      </c>
      <c r="AE10" s="73"/>
      <c r="AF10" s="73"/>
      <c r="AG10" s="73"/>
      <c r="AH10" s="73"/>
      <c r="AI10" s="73"/>
      <c r="AJ10" s="73"/>
      <c r="AK10" s="2"/>
      <c r="AL10" s="73">
        <f>データ!V6</f>
        <v>44966</v>
      </c>
      <c r="AM10" s="73"/>
      <c r="AN10" s="73"/>
      <c r="AO10" s="73"/>
      <c r="AP10" s="73"/>
      <c r="AQ10" s="73"/>
      <c r="AR10" s="73"/>
      <c r="AS10" s="73"/>
      <c r="AT10" s="72">
        <f>データ!W6</f>
        <v>9.07</v>
      </c>
      <c r="AU10" s="72"/>
      <c r="AV10" s="72"/>
      <c r="AW10" s="72"/>
      <c r="AX10" s="72"/>
      <c r="AY10" s="72"/>
      <c r="AZ10" s="72"/>
      <c r="BA10" s="72"/>
      <c r="BB10" s="72">
        <f>データ!X6</f>
        <v>4957.66</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125</v>
      </c>
      <c r="BM47" s="56"/>
      <c r="BN47" s="56"/>
      <c r="BO47" s="56"/>
      <c r="BP47" s="56"/>
      <c r="BQ47" s="56"/>
      <c r="BR47" s="56"/>
      <c r="BS47" s="56"/>
      <c r="BT47" s="56"/>
      <c r="BU47" s="56"/>
      <c r="BV47" s="56"/>
      <c r="BW47" s="56"/>
      <c r="BX47" s="56"/>
      <c r="BY47" s="56"/>
      <c r="BZ47" s="5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112062</v>
      </c>
      <c r="D6" s="33">
        <f t="shared" si="3"/>
        <v>47</v>
      </c>
      <c r="E6" s="33">
        <f t="shared" si="3"/>
        <v>17</v>
      </c>
      <c r="F6" s="33">
        <f t="shared" si="3"/>
        <v>1</v>
      </c>
      <c r="G6" s="33">
        <f t="shared" si="3"/>
        <v>0</v>
      </c>
      <c r="H6" s="33" t="str">
        <f t="shared" si="3"/>
        <v>埼玉県　行田市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54.52</v>
      </c>
      <c r="Q6" s="34">
        <f t="shared" si="3"/>
        <v>67.12</v>
      </c>
      <c r="R6" s="34">
        <f t="shared" si="3"/>
        <v>1998</v>
      </c>
      <c r="S6" s="34">
        <f t="shared" si="3"/>
        <v>82836</v>
      </c>
      <c r="T6" s="34">
        <f t="shared" si="3"/>
        <v>67.489999999999995</v>
      </c>
      <c r="U6" s="34">
        <f t="shared" si="3"/>
        <v>1227.3800000000001</v>
      </c>
      <c r="V6" s="34">
        <f t="shared" si="3"/>
        <v>44966</v>
      </c>
      <c r="W6" s="34">
        <f t="shared" si="3"/>
        <v>9.07</v>
      </c>
      <c r="X6" s="34">
        <f t="shared" si="3"/>
        <v>4957.66</v>
      </c>
      <c r="Y6" s="35">
        <f>IF(Y7="",NA(),Y7)</f>
        <v>85.43</v>
      </c>
      <c r="Z6" s="35">
        <f t="shared" ref="Z6:AH6" si="4">IF(Z7="",NA(),Z7)</f>
        <v>85.72</v>
      </c>
      <c r="AA6" s="35">
        <f t="shared" si="4"/>
        <v>86.36</v>
      </c>
      <c r="AB6" s="35">
        <f t="shared" si="4"/>
        <v>86.01</v>
      </c>
      <c r="AC6" s="35">
        <f t="shared" si="4"/>
        <v>85.58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2023.2</v>
      </c>
      <c r="BG6" s="35">
        <f t="shared" ref="BG6:BO6" si="7">IF(BG7="",NA(),BG7)</f>
        <v>1904.85</v>
      </c>
      <c r="BH6" s="35">
        <f t="shared" si="7"/>
        <v>1741.43</v>
      </c>
      <c r="BI6" s="35">
        <f t="shared" si="7"/>
        <v>1668.04</v>
      </c>
      <c r="BJ6" s="35">
        <f t="shared" si="7"/>
        <v>1611.11</v>
      </c>
      <c r="BK6" s="35">
        <f t="shared" si="7"/>
        <v>708.85</v>
      </c>
      <c r="BL6" s="35">
        <f t="shared" si="7"/>
        <v>660.23</v>
      </c>
      <c r="BM6" s="35">
        <f t="shared" si="7"/>
        <v>658.6</v>
      </c>
      <c r="BN6" s="35">
        <f t="shared" si="7"/>
        <v>664.04</v>
      </c>
      <c r="BO6" s="35">
        <f t="shared" si="7"/>
        <v>774.99</v>
      </c>
      <c r="BP6" s="34" t="str">
        <f>IF(BP7="","",IF(BP7="-","【-】","【"&amp;SUBSTITUTE(TEXT(BP7,"#,##0.00"),"-","△")&amp;"】"))</f>
        <v>【728.30】</v>
      </c>
      <c r="BQ6" s="35">
        <f>IF(BQ7="",NA(),BQ7)</f>
        <v>74.64</v>
      </c>
      <c r="BR6" s="35">
        <f t="shared" ref="BR6:BZ6" si="8">IF(BR7="",NA(),BR7)</f>
        <v>75.53</v>
      </c>
      <c r="BS6" s="35">
        <f t="shared" si="8"/>
        <v>78.489999999999995</v>
      </c>
      <c r="BT6" s="35">
        <f t="shared" si="8"/>
        <v>79.11</v>
      </c>
      <c r="BU6" s="35">
        <f t="shared" si="8"/>
        <v>79.08</v>
      </c>
      <c r="BV6" s="35">
        <f t="shared" si="8"/>
        <v>89.47</v>
      </c>
      <c r="BW6" s="35">
        <f t="shared" si="8"/>
        <v>88.7</v>
      </c>
      <c r="BX6" s="35">
        <f t="shared" si="8"/>
        <v>88.44</v>
      </c>
      <c r="BY6" s="35">
        <f t="shared" si="8"/>
        <v>86.2</v>
      </c>
      <c r="BZ6" s="35">
        <f t="shared" si="8"/>
        <v>96.57</v>
      </c>
      <c r="CA6" s="34" t="str">
        <f>IF(CA7="","",IF(CA7="-","【-】","【"&amp;SUBSTITUTE(TEXT(CA7,"#,##0.00"),"-","△")&amp;"】"))</f>
        <v>【100.04】</v>
      </c>
      <c r="CB6" s="35">
        <f>IF(CB7="",NA(),CB7)</f>
        <v>150</v>
      </c>
      <c r="CC6" s="35">
        <f t="shared" ref="CC6:CK6" si="9">IF(CC7="",NA(),CC7)</f>
        <v>150</v>
      </c>
      <c r="CD6" s="35">
        <f t="shared" si="9"/>
        <v>150</v>
      </c>
      <c r="CE6" s="35">
        <f t="shared" si="9"/>
        <v>150</v>
      </c>
      <c r="CF6" s="35">
        <f t="shared" si="9"/>
        <v>150</v>
      </c>
      <c r="CG6" s="35">
        <f t="shared" si="9"/>
        <v>143.47999999999999</v>
      </c>
      <c r="CH6" s="35">
        <f t="shared" si="9"/>
        <v>145.05000000000001</v>
      </c>
      <c r="CI6" s="35">
        <f t="shared" si="9"/>
        <v>147.15</v>
      </c>
      <c r="CJ6" s="35">
        <f t="shared" si="9"/>
        <v>146.47999999999999</v>
      </c>
      <c r="CK6" s="35">
        <f t="shared" si="9"/>
        <v>161.54</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64.75</v>
      </c>
      <c r="CS6" s="35">
        <f t="shared" si="10"/>
        <v>62.03</v>
      </c>
      <c r="CT6" s="35">
        <f t="shared" si="10"/>
        <v>59.27</v>
      </c>
      <c r="CU6" s="35">
        <f t="shared" si="10"/>
        <v>62.64</v>
      </c>
      <c r="CV6" s="35">
        <f t="shared" si="10"/>
        <v>64.67</v>
      </c>
      <c r="CW6" s="34" t="str">
        <f>IF(CW7="","",IF(CW7="-","【-】","【"&amp;SUBSTITUTE(TEXT(CW7,"#,##0.00"),"-","△")&amp;"】"))</f>
        <v>【60.09】</v>
      </c>
      <c r="CX6" s="35">
        <f>IF(CX7="",NA(),CX7)</f>
        <v>90.01</v>
      </c>
      <c r="CY6" s="35">
        <f t="shared" ref="CY6:DG6" si="11">IF(CY7="",NA(),CY7)</f>
        <v>90.24</v>
      </c>
      <c r="CZ6" s="35">
        <f t="shared" si="11"/>
        <v>91.3</v>
      </c>
      <c r="DA6" s="35">
        <f t="shared" si="11"/>
        <v>91.72</v>
      </c>
      <c r="DB6" s="35">
        <f t="shared" si="11"/>
        <v>91.36</v>
      </c>
      <c r="DC6" s="35">
        <f t="shared" si="11"/>
        <v>92.84</v>
      </c>
      <c r="DD6" s="35">
        <f t="shared" si="11"/>
        <v>93.53</v>
      </c>
      <c r="DE6" s="35">
        <f t="shared" si="11"/>
        <v>92.82</v>
      </c>
      <c r="DF6" s="35">
        <f t="shared" si="11"/>
        <v>92.98</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0.01</v>
      </c>
      <c r="EF6" s="35">
        <f t="shared" ref="EF6:EN6" si="14">IF(EF7="",NA(),EF7)</f>
        <v>0.01</v>
      </c>
      <c r="EG6" s="35">
        <f t="shared" si="14"/>
        <v>0.02</v>
      </c>
      <c r="EH6" s="35">
        <f t="shared" si="14"/>
        <v>0.02</v>
      </c>
      <c r="EI6" s="35">
        <f t="shared" si="14"/>
        <v>0.03</v>
      </c>
      <c r="EJ6" s="35">
        <f t="shared" si="14"/>
        <v>0.04</v>
      </c>
      <c r="EK6" s="35">
        <f t="shared" si="14"/>
        <v>0.05</v>
      </c>
      <c r="EL6" s="35">
        <f t="shared" si="14"/>
        <v>7.0000000000000007E-2</v>
      </c>
      <c r="EM6" s="35">
        <f t="shared" si="14"/>
        <v>7.0000000000000007E-2</v>
      </c>
      <c r="EN6" s="35">
        <f t="shared" si="14"/>
        <v>0.17</v>
      </c>
      <c r="EO6" s="34" t="str">
        <f>IF(EO7="","",IF(EO7="-","【-】","【"&amp;SUBSTITUTE(TEXT(EO7,"#,##0.00"),"-","△")&amp;"】"))</f>
        <v>【0.27】</v>
      </c>
    </row>
    <row r="7" spans="1:145" s="36" customFormat="1" x14ac:dyDescent="0.15">
      <c r="A7" s="28"/>
      <c r="B7" s="37">
        <v>2016</v>
      </c>
      <c r="C7" s="37">
        <v>112062</v>
      </c>
      <c r="D7" s="37">
        <v>47</v>
      </c>
      <c r="E7" s="37">
        <v>17</v>
      </c>
      <c r="F7" s="37">
        <v>1</v>
      </c>
      <c r="G7" s="37">
        <v>0</v>
      </c>
      <c r="H7" s="37" t="s">
        <v>110</v>
      </c>
      <c r="I7" s="37" t="s">
        <v>111</v>
      </c>
      <c r="J7" s="37" t="s">
        <v>112</v>
      </c>
      <c r="K7" s="37" t="s">
        <v>113</v>
      </c>
      <c r="L7" s="37" t="s">
        <v>114</v>
      </c>
      <c r="M7" s="37"/>
      <c r="N7" s="38" t="s">
        <v>115</v>
      </c>
      <c r="O7" s="38" t="s">
        <v>116</v>
      </c>
      <c r="P7" s="38">
        <v>54.52</v>
      </c>
      <c r="Q7" s="38">
        <v>67.12</v>
      </c>
      <c r="R7" s="38">
        <v>1998</v>
      </c>
      <c r="S7" s="38">
        <v>82836</v>
      </c>
      <c r="T7" s="38">
        <v>67.489999999999995</v>
      </c>
      <c r="U7" s="38">
        <v>1227.3800000000001</v>
      </c>
      <c r="V7" s="38">
        <v>44966</v>
      </c>
      <c r="W7" s="38">
        <v>9.07</v>
      </c>
      <c r="X7" s="38">
        <v>4957.66</v>
      </c>
      <c r="Y7" s="38">
        <v>85.43</v>
      </c>
      <c r="Z7" s="38">
        <v>85.72</v>
      </c>
      <c r="AA7" s="38">
        <v>86.36</v>
      </c>
      <c r="AB7" s="38">
        <v>86.01</v>
      </c>
      <c r="AC7" s="38">
        <v>85.58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2023.2</v>
      </c>
      <c r="BG7" s="38">
        <v>1904.85</v>
      </c>
      <c r="BH7" s="38">
        <v>1741.43</v>
      </c>
      <c r="BI7" s="38">
        <v>1668.04</v>
      </c>
      <c r="BJ7" s="38">
        <v>1611.11</v>
      </c>
      <c r="BK7" s="38">
        <v>708.85</v>
      </c>
      <c r="BL7" s="38">
        <v>660.23</v>
      </c>
      <c r="BM7" s="38">
        <v>658.6</v>
      </c>
      <c r="BN7" s="38">
        <v>664.04</v>
      </c>
      <c r="BO7" s="38">
        <v>774.99</v>
      </c>
      <c r="BP7" s="38">
        <v>728.3</v>
      </c>
      <c r="BQ7" s="38">
        <v>74.64</v>
      </c>
      <c r="BR7" s="38">
        <v>75.53</v>
      </c>
      <c r="BS7" s="38">
        <v>78.489999999999995</v>
      </c>
      <c r="BT7" s="38">
        <v>79.11</v>
      </c>
      <c r="BU7" s="38">
        <v>79.08</v>
      </c>
      <c r="BV7" s="38">
        <v>89.47</v>
      </c>
      <c r="BW7" s="38">
        <v>88.7</v>
      </c>
      <c r="BX7" s="38">
        <v>88.44</v>
      </c>
      <c r="BY7" s="38">
        <v>86.2</v>
      </c>
      <c r="BZ7" s="38">
        <v>96.57</v>
      </c>
      <c r="CA7" s="38">
        <v>100.04</v>
      </c>
      <c r="CB7" s="38">
        <v>150</v>
      </c>
      <c r="CC7" s="38">
        <v>150</v>
      </c>
      <c r="CD7" s="38">
        <v>150</v>
      </c>
      <c r="CE7" s="38">
        <v>150</v>
      </c>
      <c r="CF7" s="38">
        <v>150</v>
      </c>
      <c r="CG7" s="38">
        <v>143.47999999999999</v>
      </c>
      <c r="CH7" s="38">
        <v>145.05000000000001</v>
      </c>
      <c r="CI7" s="38">
        <v>147.15</v>
      </c>
      <c r="CJ7" s="38">
        <v>146.47999999999999</v>
      </c>
      <c r="CK7" s="38">
        <v>161.54</v>
      </c>
      <c r="CL7" s="38">
        <v>137.82</v>
      </c>
      <c r="CM7" s="38" t="s">
        <v>115</v>
      </c>
      <c r="CN7" s="38" t="s">
        <v>115</v>
      </c>
      <c r="CO7" s="38" t="s">
        <v>115</v>
      </c>
      <c r="CP7" s="38" t="s">
        <v>115</v>
      </c>
      <c r="CQ7" s="38" t="s">
        <v>115</v>
      </c>
      <c r="CR7" s="38">
        <v>64.75</v>
      </c>
      <c r="CS7" s="38">
        <v>62.03</v>
      </c>
      <c r="CT7" s="38">
        <v>59.27</v>
      </c>
      <c r="CU7" s="38">
        <v>62.64</v>
      </c>
      <c r="CV7" s="38">
        <v>64.67</v>
      </c>
      <c r="CW7" s="38">
        <v>60.09</v>
      </c>
      <c r="CX7" s="38">
        <v>90.01</v>
      </c>
      <c r="CY7" s="38">
        <v>90.24</v>
      </c>
      <c r="CZ7" s="38">
        <v>91.3</v>
      </c>
      <c r="DA7" s="38">
        <v>91.72</v>
      </c>
      <c r="DB7" s="38">
        <v>91.36</v>
      </c>
      <c r="DC7" s="38">
        <v>92.84</v>
      </c>
      <c r="DD7" s="38">
        <v>93.53</v>
      </c>
      <c r="DE7" s="38">
        <v>92.82</v>
      </c>
      <c r="DF7" s="38">
        <v>92.98</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0.01</v>
      </c>
      <c r="EF7" s="38">
        <v>0.01</v>
      </c>
      <c r="EG7" s="38">
        <v>0.02</v>
      </c>
      <c r="EH7" s="38">
        <v>0.02</v>
      </c>
      <c r="EI7" s="38">
        <v>0.03</v>
      </c>
      <c r="EJ7" s="38">
        <v>0.04</v>
      </c>
      <c r="EK7" s="38">
        <v>0.05</v>
      </c>
      <c r="EL7" s="38">
        <v>7.0000000000000007E-2</v>
      </c>
      <c r="EM7" s="38">
        <v>7.0000000000000007E-2</v>
      </c>
      <c r="EN7" s="38">
        <v>0.17</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GNV22000</cp:lastModifiedBy>
  <cp:lastPrinted>2018-02-07T08:12:04Z</cp:lastPrinted>
  <dcterms:created xsi:type="dcterms:W3CDTF">2017-12-25T02:05:02Z</dcterms:created>
  <dcterms:modified xsi:type="dcterms:W3CDTF">2018-02-07T08:12:12Z</dcterms:modified>
  <cp:category/>
</cp:coreProperties>
</file>